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885" tabRatio="779" firstSheet="2" activeTab="2"/>
  </bookViews>
  <sheets>
    <sheet name="0000" sheetId="1" state="veryHidden" r:id="rId1"/>
    <sheet name="1000" sheetId="2" state="veryHidden" r:id="rId2"/>
    <sheet name="5 cīņa Sievietes, U20 juniores" sheetId="3" r:id="rId3"/>
  </sheets>
  <definedNames>
    <definedName name="_xlnm.Print_Titles" localSheetId="2">'5 cīņa Sievietes, U20 juniores'!$7:$8</definedName>
  </definedNames>
  <calcPr fullCalcOnLoad="1"/>
</workbook>
</file>

<file path=xl/sharedStrings.xml><?xml version="1.0" encoding="utf-8"?>
<sst xmlns="http://schemas.openxmlformats.org/spreadsheetml/2006/main" count="33" uniqueCount="30">
  <si>
    <t>SUMMA</t>
  </si>
  <si>
    <t>800 m</t>
  </si>
  <si>
    <t>Lode</t>
  </si>
  <si>
    <t>A/l</t>
  </si>
  <si>
    <t>T/l</t>
  </si>
  <si>
    <t>60 m/b</t>
  </si>
  <si>
    <t>LATVIJAS ZIEMAS ČEMPIONĀTS DAUDZCĪŅĀS</t>
  </si>
  <si>
    <t>Rīga, RSM</t>
  </si>
  <si>
    <t>Valmieras BSS</t>
  </si>
  <si>
    <t>P.Karlivāns</t>
  </si>
  <si>
    <t>Dzilnava Solvita</t>
  </si>
  <si>
    <t>Bauskas nov. BJSS</t>
  </si>
  <si>
    <t>Pieccīņā sievietēm un U20 juniorēm</t>
  </si>
  <si>
    <t>18.10.97.</t>
  </si>
  <si>
    <t xml:space="preserve">Kaša Dita </t>
  </si>
  <si>
    <t>14.08.97.</t>
  </si>
  <si>
    <t>Balvu SS</t>
  </si>
  <si>
    <t>30.09.97.</t>
  </si>
  <si>
    <t>18.03.95.</t>
  </si>
  <si>
    <t>VVK</t>
  </si>
  <si>
    <t>Dramačonoka Ilona</t>
  </si>
  <si>
    <t>04.09.92.</t>
  </si>
  <si>
    <t>I.Kairišs</t>
  </si>
  <si>
    <t>R. Maķevics</t>
  </si>
  <si>
    <t>A.Austrups</t>
  </si>
  <si>
    <t>A. Austrups</t>
  </si>
  <si>
    <t>Samule Dana</t>
  </si>
  <si>
    <t>Kaupe Jolanta</t>
  </si>
  <si>
    <t>U-20</t>
  </si>
  <si>
    <t>izst.</t>
  </si>
</sst>
</file>

<file path=xl/styles.xml><?xml version="1.0" encoding="utf-8"?>
<styleSheet xmlns="http://schemas.openxmlformats.org/spreadsheetml/2006/main">
  <numFmts count="40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#,##0\ &quot;Ls&quot;;\-#,##0\ &quot;Ls&quot;"/>
    <numFmt numFmtId="171" formatCode="#,##0\ &quot;Ls&quot;;[Red]\-#,##0\ &quot;Ls&quot;"/>
    <numFmt numFmtId="172" formatCode="#,##0.00\ &quot;Ls&quot;;\-#,##0.00\ &quot;Ls&quot;"/>
    <numFmt numFmtId="173" formatCode="#,##0.00\ &quot;Ls&quot;;[Red]\-#,##0.00\ &quot;Ls&quot;"/>
    <numFmt numFmtId="174" formatCode="_-* #,##0\ &quot;Ls&quot;_-;\-* #,##0\ &quot;Ls&quot;_-;_-* &quot;-&quot;\ &quot;Ls&quot;_-;_-@_-"/>
    <numFmt numFmtId="175" formatCode="_-* #,##0\ _L_s_-;\-* #,##0\ _L_s_-;_-* &quot;-&quot;\ _L_s_-;_-@_-"/>
    <numFmt numFmtId="176" formatCode="_-* #,##0.00\ &quot;Ls&quot;_-;\-* #,##0.00\ &quot;Ls&quot;_-;_-* &quot;-&quot;??\ &quot;Ls&quot;_-;_-@_-"/>
    <numFmt numFmtId="177" formatCode="_-* #,##0.00\ _L_s_-;\-* #,##0.00\ _L_s_-;_-* &quot;-&quot;??\ _L_s_-;_-@_-"/>
    <numFmt numFmtId="178" formatCode="0.0"/>
    <numFmt numFmtId="179" formatCode="h:mm:ss;@"/>
    <numFmt numFmtId="180" formatCode="_-&quot;IRL&quot;* #,##0_-;\-&quot;IRL&quot;* #,##0_-;_-&quot;IRL&quot;* &quot;-&quot;_-;_-@_-"/>
    <numFmt numFmtId="181" formatCode="_-&quot;IRL&quot;* #,##0.00_-;\-&quot;IRL&quot;* #,##0.00_-;_-&quot;IRL&quot;* &quot;-&quot;??_-;_-@_-"/>
    <numFmt numFmtId="182" formatCode="#,##0;\-#,##0;&quot;-&quot;"/>
    <numFmt numFmtId="183" formatCode="#,##0.00;\-#,##0.00;&quot;-&quot;"/>
    <numFmt numFmtId="184" formatCode="#,##0%;\-#,##0%;&quot;- &quot;"/>
    <numFmt numFmtId="185" formatCode="#,##0.0%;\-#,##0.0%;&quot;- &quot;"/>
    <numFmt numFmtId="186" formatCode="#,##0.00%;\-#,##0.00%;&quot;- &quot;"/>
    <numFmt numFmtId="187" formatCode="#,##0.0;\-#,##0.0;&quot;-&quot;"/>
    <numFmt numFmtId="188" formatCode="\ \ @"/>
    <numFmt numFmtId="189" formatCode="\ \ \ \ @"/>
    <numFmt numFmtId="190" formatCode="[Red]0%;[Red]\(0%\)"/>
    <numFmt numFmtId="191" formatCode="0%;\(0%\)"/>
    <numFmt numFmtId="192" formatCode="mm:ss.00"/>
    <numFmt numFmtId="193" formatCode="dd\.mm\.yy"/>
    <numFmt numFmtId="194" formatCode="dd/mm/yy"/>
    <numFmt numFmtId="195" formatCode="yy\.mm\.dd\.;@"/>
  </numFmts>
  <fonts count="6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 Narrow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u val="single"/>
      <sz val="8"/>
      <color indexed="12"/>
      <name val="Times New Roman"/>
      <family val="1"/>
    </font>
    <font>
      <sz val="10"/>
      <color indexed="14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1"/>
      <color indexed="8"/>
      <name val="Arial"/>
      <family val="2"/>
    </font>
    <font>
      <b/>
      <sz val="14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182" fontId="4" fillId="0" borderId="0" applyFill="0" applyBorder="0" applyAlignment="0">
      <protection/>
    </xf>
    <xf numFmtId="183" fontId="4" fillId="0" borderId="0" applyFill="0" applyBorder="0" applyAlignment="0">
      <protection/>
    </xf>
    <xf numFmtId="184" fontId="4" fillId="0" borderId="0" applyFill="0" applyBorder="0" applyAlignment="0">
      <protection/>
    </xf>
    <xf numFmtId="185" fontId="4" fillId="0" borderId="0" applyFill="0" applyBorder="0" applyAlignment="0">
      <protection/>
    </xf>
    <xf numFmtId="186" fontId="4" fillId="0" borderId="0" applyFill="0" applyBorder="0" applyAlignment="0">
      <protection/>
    </xf>
    <xf numFmtId="182" fontId="4" fillId="0" borderId="0" applyFill="0" applyBorder="0" applyAlignment="0">
      <protection/>
    </xf>
    <xf numFmtId="187" fontId="4" fillId="0" borderId="0" applyFill="0" applyBorder="0" applyAlignment="0">
      <protection/>
    </xf>
    <xf numFmtId="183" fontId="4" fillId="0" borderId="0" applyFill="0" applyBorder="0" applyAlignment="0">
      <protection/>
    </xf>
    <xf numFmtId="0" fontId="44" fillId="27" borderId="1" applyNumberFormat="0" applyAlignment="0" applyProtection="0"/>
    <xf numFmtId="0" fontId="45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4" fontId="4" fillId="0" borderId="0" applyFill="0" applyBorder="0" applyAlignment="0"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2" fontId="7" fillId="0" borderId="0" applyFill="0" applyBorder="0" applyAlignment="0">
      <protection/>
    </xf>
    <xf numFmtId="183" fontId="7" fillId="0" borderId="0" applyFill="0" applyBorder="0" applyAlignment="0">
      <protection/>
    </xf>
    <xf numFmtId="182" fontId="7" fillId="0" borderId="0" applyFill="0" applyBorder="0" applyAlignment="0">
      <protection/>
    </xf>
    <xf numFmtId="187" fontId="7" fillId="0" borderId="0" applyFill="0" applyBorder="0" applyAlignment="0">
      <protection/>
    </xf>
    <xf numFmtId="183" fontId="7" fillId="0" borderId="0" applyFill="0" applyBorder="0" applyAlignment="0">
      <protection/>
    </xf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38" fontId="6" fillId="30" borderId="0" applyNumberFormat="0" applyBorder="0" applyAlignment="0" applyProtection="0"/>
    <xf numFmtId="0" fontId="8" fillId="0" borderId="3" applyNumberFormat="0" applyAlignment="0" applyProtection="0"/>
    <xf numFmtId="0" fontId="8" fillId="0" borderId="4">
      <alignment horizontal="left" vertical="center"/>
      <protection/>
    </xf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31" borderId="1" applyNumberFormat="0" applyAlignment="0" applyProtection="0"/>
    <xf numFmtId="10" fontId="6" fillId="32" borderId="8" applyNumberFormat="0" applyBorder="0" applyAlignment="0" applyProtection="0"/>
    <xf numFmtId="182" fontId="10" fillId="0" borderId="0" applyFill="0" applyBorder="0" applyAlignment="0">
      <protection/>
    </xf>
    <xf numFmtId="183" fontId="10" fillId="0" borderId="0" applyFill="0" applyBorder="0" applyAlignment="0">
      <protection/>
    </xf>
    <xf numFmtId="182" fontId="10" fillId="0" borderId="0" applyFill="0" applyBorder="0" applyAlignment="0">
      <protection/>
    </xf>
    <xf numFmtId="187" fontId="10" fillId="0" borderId="0" applyFill="0" applyBorder="0" applyAlignment="0">
      <protection/>
    </xf>
    <xf numFmtId="183" fontId="10" fillId="0" borderId="0" applyFill="0" applyBorder="0" applyAlignment="0">
      <protection/>
    </xf>
    <xf numFmtId="0" fontId="52" fillId="0" borderId="9" applyNumberFormat="0" applyFill="0" applyAlignment="0" applyProtection="0"/>
    <xf numFmtId="0" fontId="53" fillId="33" borderId="0" applyNumberFormat="0" applyBorder="0" applyAlignment="0" applyProtection="0"/>
    <xf numFmtId="190" fontId="5" fillId="0" borderId="0">
      <alignment/>
      <protection/>
    </xf>
    <xf numFmtId="0" fontId="0" fillId="0" borderId="0">
      <alignment/>
      <protection/>
    </xf>
    <xf numFmtId="0" fontId="0" fillId="34" borderId="10" applyNumberFormat="0" applyFont="0" applyAlignment="0" applyProtection="0"/>
    <xf numFmtId="0" fontId="54" fillId="27" borderId="11" applyNumberFormat="0" applyAlignment="0" applyProtection="0"/>
    <xf numFmtId="9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82" fontId="11" fillId="0" borderId="0" applyFill="0" applyBorder="0" applyAlignment="0">
      <protection/>
    </xf>
    <xf numFmtId="183" fontId="11" fillId="0" borderId="0" applyFill="0" applyBorder="0" applyAlignment="0">
      <protection/>
    </xf>
    <xf numFmtId="182" fontId="11" fillId="0" borderId="0" applyFill="0" applyBorder="0" applyAlignment="0">
      <protection/>
    </xf>
    <xf numFmtId="187" fontId="11" fillId="0" borderId="0" applyFill="0" applyBorder="0" applyAlignment="0">
      <protection/>
    </xf>
    <xf numFmtId="183" fontId="11" fillId="0" borderId="0" applyFill="0" applyBorder="0" applyAlignment="0">
      <protection/>
    </xf>
    <xf numFmtId="9" fontId="0" fillId="0" borderId="0" applyFont="0" applyFill="0" applyBorder="0" applyAlignment="0" applyProtection="0"/>
    <xf numFmtId="49" fontId="4" fillId="0" borderId="0" applyFill="0" applyBorder="0" applyAlignment="0">
      <protection/>
    </xf>
    <xf numFmtId="188" fontId="4" fillId="0" borderId="0" applyFill="0" applyBorder="0" applyAlignment="0">
      <protection/>
    </xf>
    <xf numFmtId="189" fontId="4" fillId="0" borderId="0" applyFill="0" applyBorder="0" applyAlignment="0">
      <protection/>
    </xf>
    <xf numFmtId="0" fontId="55" fillId="0" borderId="0" applyNumberFormat="0" applyFill="0" applyBorder="0" applyAlignment="0" applyProtection="0"/>
    <xf numFmtId="0" fontId="56" fillId="0" borderId="12" applyNumberFormat="0" applyFill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7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178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14" fillId="0" borderId="0" xfId="0" applyFont="1" applyFill="1" applyBorder="1" applyAlignment="1">
      <alignment horizontal="center"/>
    </xf>
    <xf numFmtId="47" fontId="0" fillId="0" borderId="0" xfId="0" applyNumberFormat="1" applyFill="1" applyAlignment="1">
      <alignment/>
    </xf>
    <xf numFmtId="1" fontId="3" fillId="0" borderId="0" xfId="0" applyNumberFormat="1" applyFont="1" applyFill="1" applyAlignment="1">
      <alignment horizontal="center"/>
    </xf>
    <xf numFmtId="0" fontId="13" fillId="0" borderId="0" xfId="0" applyFont="1" applyFill="1" applyAlignment="1">
      <alignment horizontal="center" vertical="center"/>
    </xf>
    <xf numFmtId="47" fontId="15" fillId="35" borderId="0" xfId="0" applyNumberFormat="1" applyFont="1" applyFill="1" applyAlignment="1">
      <alignment horizontal="center" vertical="center"/>
    </xf>
    <xf numFmtId="178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47" fontId="12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/>
    </xf>
    <xf numFmtId="2" fontId="0" fillId="0" borderId="0" xfId="0" applyNumberFormat="1" applyFont="1" applyFill="1" applyBorder="1" applyAlignment="1">
      <alignment horizontal="center"/>
    </xf>
    <xf numFmtId="192" fontId="0" fillId="0" borderId="0" xfId="0" applyNumberFormat="1" applyFont="1" applyFill="1" applyBorder="1" applyAlignment="1">
      <alignment horizontal="center"/>
    </xf>
    <xf numFmtId="0" fontId="0" fillId="0" borderId="0" xfId="86" applyFont="1" applyFill="1" applyBorder="1" applyAlignment="1">
      <alignment horizontal="center"/>
      <protection/>
    </xf>
    <xf numFmtId="0" fontId="14" fillId="0" borderId="0" xfId="86" applyFont="1" applyBorder="1">
      <alignment/>
      <protection/>
    </xf>
    <xf numFmtId="1" fontId="16" fillId="0" borderId="0" xfId="0" applyNumberFormat="1" applyFont="1" applyFill="1" applyBorder="1" applyAlignment="1">
      <alignment horizontal="center"/>
    </xf>
    <xf numFmtId="1" fontId="8" fillId="0" borderId="0" xfId="0" applyNumberFormat="1" applyFont="1" applyFill="1" applyAlignment="1">
      <alignment horizontal="center"/>
    </xf>
    <xf numFmtId="1" fontId="17" fillId="0" borderId="0" xfId="0" applyNumberFormat="1" applyFont="1" applyFill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1" fontId="19" fillId="0" borderId="0" xfId="0" applyNumberFormat="1" applyFont="1" applyFill="1" applyAlignment="1">
      <alignment horizontal="center"/>
    </xf>
    <xf numFmtId="1" fontId="18" fillId="0" borderId="0" xfId="0" applyNumberFormat="1" applyFont="1" applyFill="1" applyAlignment="1">
      <alignment horizontal="center"/>
    </xf>
    <xf numFmtId="1" fontId="14" fillId="0" borderId="0" xfId="0" applyNumberFormat="1" applyFont="1" applyFill="1" applyAlignment="1">
      <alignment horizontal="center"/>
    </xf>
    <xf numFmtId="0" fontId="20" fillId="0" borderId="0" xfId="0" applyFont="1" applyBorder="1" applyAlignment="1">
      <alignment horizontal="center"/>
    </xf>
    <xf numFmtId="49" fontId="0" fillId="0" borderId="0" xfId="0" applyNumberForma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0" fillId="0" borderId="0" xfId="0" applyFont="1" applyFill="1" applyAlignment="1">
      <alignment/>
    </xf>
    <xf numFmtId="179" fontId="0" fillId="0" borderId="0" xfId="0" applyNumberFormat="1" applyFont="1" applyFill="1" applyAlignment="1">
      <alignment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Fill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Border="1" applyAlignment="1">
      <alignment/>
    </xf>
    <xf numFmtId="14" fontId="3" fillId="0" borderId="0" xfId="0" applyNumberFormat="1" applyFont="1" applyFill="1" applyBorder="1" applyAlignment="1">
      <alignment horizontal="left"/>
    </xf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/>
    </xf>
    <xf numFmtId="0" fontId="58" fillId="0" borderId="0" xfId="0" applyFont="1" applyBorder="1" applyAlignment="1">
      <alignment horizontal="left" vertical="center"/>
    </xf>
    <xf numFmtId="0" fontId="58" fillId="0" borderId="0" xfId="0" applyFont="1" applyBorder="1" applyAlignment="1">
      <alignment horizontal="center" vertical="center"/>
    </xf>
    <xf numFmtId="0" fontId="58" fillId="0" borderId="0" xfId="0" applyFont="1" applyBorder="1" applyAlignment="1">
      <alignment vertical="center"/>
    </xf>
    <xf numFmtId="0" fontId="59" fillId="0" borderId="0" xfId="0" applyFont="1" applyBorder="1" applyAlignment="1">
      <alignment horizontal="center" vertical="center"/>
    </xf>
    <xf numFmtId="0" fontId="58" fillId="0" borderId="0" xfId="0" applyFont="1" applyBorder="1" applyAlignment="1">
      <alignment vertical="center" shrinkToFit="1"/>
    </xf>
    <xf numFmtId="192" fontId="0" fillId="0" borderId="0" xfId="0" applyNumberFormat="1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</cellXfs>
  <cellStyles count="9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 Currency (0)" xfId="40"/>
    <cellStyle name="Calc Currency (2)" xfId="41"/>
    <cellStyle name="Calc Percent (0)" xfId="42"/>
    <cellStyle name="Calc Percent (1)" xfId="43"/>
    <cellStyle name="Calc Percent (2)" xfId="44"/>
    <cellStyle name="Calc Units (0)" xfId="45"/>
    <cellStyle name="Calc Units (1)" xfId="46"/>
    <cellStyle name="Calc Units (2)" xfId="47"/>
    <cellStyle name="Calculation" xfId="48"/>
    <cellStyle name="Check Cell" xfId="49"/>
    <cellStyle name="Comma" xfId="50"/>
    <cellStyle name="Comma [0]" xfId="51"/>
    <cellStyle name="Comma [00]" xfId="52"/>
    <cellStyle name="Currency" xfId="53"/>
    <cellStyle name="Currency [0]" xfId="54"/>
    <cellStyle name="Currency [00]" xfId="55"/>
    <cellStyle name="Date Short" xfId="56"/>
    <cellStyle name="Dziesiętny [0]_PLDT" xfId="57"/>
    <cellStyle name="Dziesiętny_PLDT" xfId="58"/>
    <cellStyle name="Enter Currency (0)" xfId="59"/>
    <cellStyle name="Enter Currency (2)" xfId="60"/>
    <cellStyle name="Enter Units (0)" xfId="61"/>
    <cellStyle name="Enter Units (1)" xfId="62"/>
    <cellStyle name="Enter Units (2)" xfId="63"/>
    <cellStyle name="Explanatory Text" xfId="64"/>
    <cellStyle name="Followed Hyperlink" xfId="65"/>
    <cellStyle name="Good" xfId="66"/>
    <cellStyle name="Grey" xfId="67"/>
    <cellStyle name="Header1" xfId="68"/>
    <cellStyle name="Header2" xfId="69"/>
    <cellStyle name="Heading 1" xfId="70"/>
    <cellStyle name="Heading 2" xfId="71"/>
    <cellStyle name="Heading 3" xfId="72"/>
    <cellStyle name="Heading 4" xfId="73"/>
    <cellStyle name="Hiperłącze" xfId="74"/>
    <cellStyle name="Hyperlink" xfId="75"/>
    <cellStyle name="Input" xfId="76"/>
    <cellStyle name="Input [yellow]" xfId="77"/>
    <cellStyle name="Link Currency (0)" xfId="78"/>
    <cellStyle name="Link Currency (2)" xfId="79"/>
    <cellStyle name="Link Units (0)" xfId="80"/>
    <cellStyle name="Link Units (1)" xfId="81"/>
    <cellStyle name="Link Units (2)" xfId="82"/>
    <cellStyle name="Linked Cell" xfId="83"/>
    <cellStyle name="Neutral" xfId="84"/>
    <cellStyle name="Normal - Style1" xfId="85"/>
    <cellStyle name="Normal_disc" xfId="86"/>
    <cellStyle name="Note" xfId="87"/>
    <cellStyle name="Output" xfId="88"/>
    <cellStyle name="Percent" xfId="89"/>
    <cellStyle name="Percent [0]" xfId="90"/>
    <cellStyle name="Percent [00]" xfId="91"/>
    <cellStyle name="Percent [2]" xfId="92"/>
    <cellStyle name="PrePop Currency (0)" xfId="93"/>
    <cellStyle name="PrePop Currency (2)" xfId="94"/>
    <cellStyle name="PrePop Units (0)" xfId="95"/>
    <cellStyle name="PrePop Units (1)" xfId="96"/>
    <cellStyle name="PrePop Units (2)" xfId="97"/>
    <cellStyle name="Procenti 2" xfId="98"/>
    <cellStyle name="Text Indent A" xfId="99"/>
    <cellStyle name="Text Indent B" xfId="100"/>
    <cellStyle name="Text Indent C" xfId="101"/>
    <cellStyle name="Title" xfId="102"/>
    <cellStyle name="Total" xfId="103"/>
    <cellStyle name="Walutowy [0]_PLDT" xfId="104"/>
    <cellStyle name="Walutowy_PLDT" xfId="105"/>
    <cellStyle name="Warning Text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354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354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3"/>
  <sheetViews>
    <sheetView tabSelected="1" zoomScalePageLayoutView="0" workbookViewId="0" topLeftCell="A1">
      <selection activeCell="B9" sqref="B9:M33"/>
    </sheetView>
  </sheetViews>
  <sheetFormatPr defaultColWidth="9.140625" defaultRowHeight="12.75"/>
  <cols>
    <col min="1" max="1" width="3.8515625" style="2" bestFit="1" customWidth="1"/>
    <col min="2" max="2" width="4.421875" style="17" bestFit="1" customWidth="1"/>
    <col min="3" max="3" width="22.7109375" style="17" bestFit="1" customWidth="1"/>
    <col min="4" max="4" width="9.00390625" style="36" bestFit="1" customWidth="1"/>
    <col min="5" max="5" width="20.8515625" style="17" bestFit="1" customWidth="1"/>
    <col min="6" max="6" width="7.28125" style="1" customWidth="1"/>
    <col min="7" max="7" width="6.421875" style="2" customWidth="1"/>
    <col min="8" max="8" width="7.8515625" style="2" customWidth="1"/>
    <col min="9" max="9" width="9.28125" style="1" customWidth="1"/>
    <col min="10" max="10" width="9.28125" style="2" bestFit="1" customWidth="1"/>
    <col min="11" max="11" width="8.421875" style="2" customWidth="1"/>
    <col min="12" max="12" width="12.8515625" style="18" bestFit="1" customWidth="1"/>
    <col min="13" max="13" width="5.28125" style="30" customWidth="1"/>
    <col min="14" max="14" width="13.140625" style="4" customWidth="1"/>
    <col min="15" max="16384" width="9.140625" style="2" customWidth="1"/>
  </cols>
  <sheetData>
    <row r="1" spans="1:21" s="39" customFormat="1" ht="18">
      <c r="A1" s="54" t="s">
        <v>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37"/>
      <c r="N1" s="38"/>
      <c r="S1" s="40"/>
      <c r="U1" s="4"/>
    </row>
    <row r="2" spans="1:21" s="39" customFormat="1" ht="12.75">
      <c r="A2" s="2"/>
      <c r="B2" s="17"/>
      <c r="C2" s="17"/>
      <c r="D2" s="41"/>
      <c r="E2" s="17"/>
      <c r="F2" s="42"/>
      <c r="G2" s="2"/>
      <c r="H2" s="2"/>
      <c r="I2" s="1"/>
      <c r="J2" s="18"/>
      <c r="K2" s="2"/>
      <c r="L2" s="43"/>
      <c r="M2" s="2"/>
      <c r="S2" s="40"/>
      <c r="U2" s="4"/>
    </row>
    <row r="3" spans="1:21" s="39" customFormat="1" ht="12.75">
      <c r="A3" s="2"/>
      <c r="B3" s="17"/>
      <c r="C3" s="44" t="s">
        <v>7</v>
      </c>
      <c r="D3" s="41"/>
      <c r="E3" s="17"/>
      <c r="F3" s="42"/>
      <c r="G3" s="2"/>
      <c r="H3" s="2"/>
      <c r="I3" s="1"/>
      <c r="J3" s="18"/>
      <c r="K3" s="2"/>
      <c r="L3" s="43"/>
      <c r="M3" s="2"/>
      <c r="S3" s="40"/>
      <c r="U3" s="4"/>
    </row>
    <row r="4" spans="1:21" s="39" customFormat="1" ht="12.75">
      <c r="A4" s="2"/>
      <c r="B4" s="17"/>
      <c r="C4" s="45">
        <v>42029</v>
      </c>
      <c r="D4" s="41"/>
      <c r="E4" s="17"/>
      <c r="F4" s="42"/>
      <c r="G4" s="2"/>
      <c r="H4" s="2"/>
      <c r="I4" s="1"/>
      <c r="J4" s="18"/>
      <c r="K4" s="2"/>
      <c r="L4" s="43"/>
      <c r="M4" s="2"/>
      <c r="S4" s="40"/>
      <c r="U4" s="4"/>
    </row>
    <row r="5" spans="1:21" s="39" customFormat="1" ht="15.75">
      <c r="A5" s="55" t="s">
        <v>12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47"/>
      <c r="S5" s="40"/>
      <c r="U5" s="4"/>
    </row>
    <row r="6" spans="1:21" s="39" customFormat="1" ht="15.75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7"/>
      <c r="S6" s="40"/>
      <c r="U6" s="4"/>
    </row>
    <row r="7" spans="2:13" s="3" customFormat="1" ht="21.75" customHeight="1">
      <c r="B7" s="15"/>
      <c r="C7" s="16"/>
      <c r="D7" s="35"/>
      <c r="E7" s="16"/>
      <c r="F7" s="5" t="s">
        <v>5</v>
      </c>
      <c r="G7" s="5" t="s">
        <v>3</v>
      </c>
      <c r="H7" s="5" t="s">
        <v>2</v>
      </c>
      <c r="I7" s="5" t="s">
        <v>4</v>
      </c>
      <c r="J7" s="10" t="s">
        <v>1</v>
      </c>
      <c r="K7" s="5" t="s">
        <v>0</v>
      </c>
      <c r="L7" s="5"/>
      <c r="M7" s="28"/>
    </row>
    <row r="8" spans="9:14" ht="15" customHeight="1">
      <c r="I8" s="19"/>
      <c r="J8" s="11">
        <v>1.1574074074074073E-05</v>
      </c>
      <c r="K8" s="4"/>
      <c r="L8" s="4"/>
      <c r="M8" s="29"/>
      <c r="N8" s="2"/>
    </row>
    <row r="9" spans="1:13" ht="15" customHeight="1">
      <c r="A9" s="7">
        <v>1</v>
      </c>
      <c r="B9" s="51">
        <v>199</v>
      </c>
      <c r="C9" s="50" t="s">
        <v>20</v>
      </c>
      <c r="D9" s="49" t="s">
        <v>21</v>
      </c>
      <c r="E9" s="48" t="s">
        <v>11</v>
      </c>
      <c r="F9" s="20">
        <v>9</v>
      </c>
      <c r="G9" s="20">
        <v>1.68</v>
      </c>
      <c r="H9" s="20">
        <v>9.98</v>
      </c>
      <c r="I9" s="20">
        <v>5.33</v>
      </c>
      <c r="J9" s="21">
        <v>0.0019686342592592594</v>
      </c>
      <c r="K9" s="24">
        <f>K12</f>
        <v>3382</v>
      </c>
      <c r="L9" s="52" t="s">
        <v>25</v>
      </c>
      <c r="M9" s="34"/>
    </row>
    <row r="10" spans="1:11" ht="15" customHeight="1">
      <c r="A10" s="6"/>
      <c r="F10" s="12"/>
      <c r="G10" s="13"/>
      <c r="H10" s="13"/>
      <c r="I10" s="12"/>
      <c r="J10" s="14"/>
      <c r="K10" s="26">
        <f>K12</f>
        <v>3382</v>
      </c>
    </row>
    <row r="11" spans="6:11" ht="15" customHeight="1">
      <c r="F11" s="22">
        <f>IF(ISBLANK(F9),"",INT(20.0479*(17-F9)^1.835))</f>
        <v>910</v>
      </c>
      <c r="G11" s="22">
        <f>IF(ISBLANK(G9),"",INT(1.84523*(G9*100-75)^1.348))</f>
        <v>830</v>
      </c>
      <c r="H11" s="22">
        <f>IF(ISBLANK(H9),"",INT(56.0211*(H9-1.5)^1.05))</f>
        <v>528</v>
      </c>
      <c r="I11" s="22">
        <f>IF(ISBLANK(I9),"",INT(0.188807*(I9*100-210)^1.41))</f>
        <v>651</v>
      </c>
      <c r="J11" s="22">
        <f>IF(ISBLANK(J9),"",INT(0.11193*(254-(J9/$J$8))^1.88))</f>
        <v>463</v>
      </c>
      <c r="K11" s="24">
        <f>K12</f>
        <v>3382</v>
      </c>
    </row>
    <row r="12" spans="6:11" ht="15" customHeight="1">
      <c r="F12" s="9"/>
      <c r="G12" s="9">
        <f>F11+G11</f>
        <v>1740</v>
      </c>
      <c r="H12" s="9">
        <f>G12+H11</f>
        <v>2268</v>
      </c>
      <c r="I12" s="9">
        <f>H12+I11</f>
        <v>2919</v>
      </c>
      <c r="J12" s="9">
        <f>I12+J11</f>
        <v>3382</v>
      </c>
      <c r="K12" s="25">
        <f>SUM(F11:J11)</f>
        <v>3382</v>
      </c>
    </row>
    <row r="13" spans="10:13" ht="15" customHeight="1">
      <c r="J13" s="8"/>
      <c r="K13" s="26">
        <f>K12</f>
        <v>3382</v>
      </c>
      <c r="M13" s="33"/>
    </row>
    <row r="14" spans="1:14" ht="15" customHeight="1">
      <c r="A14" s="7">
        <v>2</v>
      </c>
      <c r="B14" s="51">
        <v>198</v>
      </c>
      <c r="C14" s="50" t="s">
        <v>10</v>
      </c>
      <c r="D14" s="49" t="s">
        <v>17</v>
      </c>
      <c r="E14" s="48" t="s">
        <v>11</v>
      </c>
      <c r="F14" s="20">
        <v>9.25</v>
      </c>
      <c r="G14" s="20">
        <v>1.68</v>
      </c>
      <c r="H14" s="20">
        <v>11.14</v>
      </c>
      <c r="I14" s="20">
        <v>5.23</v>
      </c>
      <c r="J14" s="21">
        <v>0.0019736111111111113</v>
      </c>
      <c r="K14" s="24">
        <f>K17</f>
        <v>3373</v>
      </c>
      <c r="L14" s="52" t="s">
        <v>23</v>
      </c>
      <c r="M14" s="30" t="s">
        <v>28</v>
      </c>
      <c r="N14" s="23"/>
    </row>
    <row r="15" spans="1:14" ht="15" customHeight="1">
      <c r="A15" s="6"/>
      <c r="F15" s="12"/>
      <c r="G15" s="13"/>
      <c r="H15" s="13"/>
      <c r="I15" s="12"/>
      <c r="J15" s="14"/>
      <c r="K15" s="26">
        <f>K17</f>
        <v>3373</v>
      </c>
      <c r="N15" s="6"/>
    </row>
    <row r="16" spans="6:11" ht="15" customHeight="1">
      <c r="F16" s="22">
        <f>IF(ISBLANK(F14),"",INT(20.0479*(17-F14)^1.835))</f>
        <v>858</v>
      </c>
      <c r="G16" s="22">
        <f>IF(ISBLANK(G14),"",INT(1.84523*(G14*100-75)^1.348))</f>
        <v>830</v>
      </c>
      <c r="H16" s="22">
        <f>IF(ISBLANK(H14),"",INT(56.0211*(H14-1.5)^1.05))</f>
        <v>604</v>
      </c>
      <c r="I16" s="22">
        <f>IF(ISBLANK(I14),"",INT(0.188807*(I14*100-210)^1.41))</f>
        <v>623</v>
      </c>
      <c r="J16" s="22">
        <f>IF(ISBLANK(J14),"",INT(0.11193*(254-(J14/$J$8))^1.88))</f>
        <v>458</v>
      </c>
      <c r="K16" s="24">
        <f>K17</f>
        <v>3373</v>
      </c>
    </row>
    <row r="17" spans="6:11" ht="15" customHeight="1">
      <c r="F17" s="9"/>
      <c r="G17" s="9">
        <f>F16+G16</f>
        <v>1688</v>
      </c>
      <c r="H17" s="9">
        <f>G17+H16</f>
        <v>2292</v>
      </c>
      <c r="I17" s="9">
        <f>H17+I16</f>
        <v>2915</v>
      </c>
      <c r="J17" s="9">
        <f>I17+J16</f>
        <v>3373</v>
      </c>
      <c r="K17" s="25">
        <f>SUM(F16:J16)</f>
        <v>3373</v>
      </c>
    </row>
    <row r="18" spans="10:11" ht="15" customHeight="1">
      <c r="J18" s="8"/>
      <c r="K18" s="26">
        <f>K17</f>
        <v>3373</v>
      </c>
    </row>
    <row r="19" spans="1:13" ht="15" customHeight="1">
      <c r="A19" s="7">
        <v>3</v>
      </c>
      <c r="B19" s="51">
        <v>108</v>
      </c>
      <c r="C19" s="50" t="s">
        <v>27</v>
      </c>
      <c r="D19" s="49" t="s">
        <v>18</v>
      </c>
      <c r="E19" s="48" t="s">
        <v>19</v>
      </c>
      <c r="F19" s="20">
        <v>9.32</v>
      </c>
      <c r="G19" s="20">
        <v>1.65</v>
      </c>
      <c r="H19" s="20">
        <v>10.49</v>
      </c>
      <c r="I19" s="20">
        <v>5.08</v>
      </c>
      <c r="J19" s="21">
        <v>0.0019658564814814816</v>
      </c>
      <c r="K19" s="24">
        <f>K22</f>
        <v>3247</v>
      </c>
      <c r="L19" s="52" t="s">
        <v>24</v>
      </c>
      <c r="M19" s="34"/>
    </row>
    <row r="20" spans="1:11" ht="15" customHeight="1">
      <c r="A20" s="6"/>
      <c r="F20" s="12"/>
      <c r="G20" s="13"/>
      <c r="H20" s="13"/>
      <c r="I20" s="12"/>
      <c r="J20" s="14"/>
      <c r="K20" s="26">
        <f>K22</f>
        <v>3247</v>
      </c>
    </row>
    <row r="21" spans="6:11" ht="15" customHeight="1">
      <c r="F21" s="22">
        <f>IF(ISBLANK(F19),"",INT(20.0479*(17-F19)^1.835))</f>
        <v>844</v>
      </c>
      <c r="G21" s="22">
        <f>IF(ISBLANK(G19),"",INT(1.84523*(G19*100-75)^1.348))</f>
        <v>795</v>
      </c>
      <c r="H21" s="22">
        <f>IF(ISBLANK(H19),"",INT(56.0211*(H19-1.5)^1.05))</f>
        <v>562</v>
      </c>
      <c r="I21" s="22">
        <f>IF(ISBLANK(I19),"",INT(0.188807*(I19*100-210)^1.41))</f>
        <v>581</v>
      </c>
      <c r="J21" s="22">
        <f>IF(ISBLANK(J19),"",INT(0.11193*(254-(J19/$J$8))^1.88))</f>
        <v>465</v>
      </c>
      <c r="K21" s="24">
        <f>K22</f>
        <v>3247</v>
      </c>
    </row>
    <row r="22" spans="6:11" ht="15" customHeight="1">
      <c r="F22" s="9"/>
      <c r="G22" s="9">
        <f>F21+G21</f>
        <v>1639</v>
      </c>
      <c r="H22" s="9">
        <f>G22+H21</f>
        <v>2201</v>
      </c>
      <c r="I22" s="9">
        <f>H22+I21</f>
        <v>2782</v>
      </c>
      <c r="J22" s="9">
        <f>I22+J21</f>
        <v>3247</v>
      </c>
      <c r="K22" s="25">
        <f>SUM(F21:J21)</f>
        <v>3247</v>
      </c>
    </row>
    <row r="23" spans="10:11" ht="15" customHeight="1">
      <c r="J23" s="8"/>
      <c r="K23" s="26">
        <f>K22</f>
        <v>3247</v>
      </c>
    </row>
    <row r="24" spans="1:13" ht="15" customHeight="1">
      <c r="A24" s="7">
        <v>4</v>
      </c>
      <c r="B24" s="51">
        <v>110</v>
      </c>
      <c r="C24" s="50" t="s">
        <v>26</v>
      </c>
      <c r="D24" s="49" t="s">
        <v>13</v>
      </c>
      <c r="E24" s="48" t="s">
        <v>8</v>
      </c>
      <c r="F24" s="20">
        <v>10.29</v>
      </c>
      <c r="G24" s="20">
        <v>1.45</v>
      </c>
      <c r="H24" s="20">
        <v>10.12</v>
      </c>
      <c r="I24" s="20">
        <v>5.09</v>
      </c>
      <c r="J24" s="21">
        <v>0.0021114583333333337</v>
      </c>
      <c r="K24" s="24">
        <f>K27</f>
        <v>2689</v>
      </c>
      <c r="L24" s="52" t="s">
        <v>9</v>
      </c>
      <c r="M24" s="30" t="s">
        <v>28</v>
      </c>
    </row>
    <row r="25" spans="1:12" ht="15" customHeight="1">
      <c r="A25" s="6"/>
      <c r="F25" s="12"/>
      <c r="G25" s="13"/>
      <c r="H25" s="13"/>
      <c r="I25" s="12"/>
      <c r="J25" s="14"/>
      <c r="K25" s="26">
        <f>K27</f>
        <v>2689</v>
      </c>
      <c r="L25" s="52"/>
    </row>
    <row r="26" spans="6:12" ht="15" customHeight="1">
      <c r="F26" s="22">
        <f>IF(ISBLANK(F24),"",INT(20.0479*(17-F24)^1.835))</f>
        <v>659</v>
      </c>
      <c r="G26" s="22">
        <f>IF(ISBLANK(G24),"",INT(1.84523*(G24*100-75)^1.348))</f>
        <v>566</v>
      </c>
      <c r="H26" s="22">
        <f>IF(ISBLANK(H24),"",INT(56.0211*(H24-1.5)^1.05))</f>
        <v>537</v>
      </c>
      <c r="I26" s="22">
        <f>IF(ISBLANK(I24),"",INT(0.188807*(I24*100-210)^1.41))</f>
        <v>584</v>
      </c>
      <c r="J26" s="22">
        <f>IF(ISBLANK(J24),"",INT(0.11193*(254-(J24/$J$8))^1.88))</f>
        <v>343</v>
      </c>
      <c r="K26" s="24">
        <f>K27</f>
        <v>2689</v>
      </c>
      <c r="L26" s="52"/>
    </row>
    <row r="27" spans="6:12" ht="15" customHeight="1">
      <c r="F27" s="9"/>
      <c r="G27" s="9">
        <f>F26+G26</f>
        <v>1225</v>
      </c>
      <c r="H27" s="9">
        <f>G27+H26</f>
        <v>1762</v>
      </c>
      <c r="I27" s="9">
        <f>H27+I26</f>
        <v>2346</v>
      </c>
      <c r="J27" s="9">
        <f>I27+J26</f>
        <v>2689</v>
      </c>
      <c r="K27" s="25">
        <f>SUM(F26:J26)</f>
        <v>2689</v>
      </c>
      <c r="L27" s="52"/>
    </row>
    <row r="28" spans="10:12" ht="15" customHeight="1">
      <c r="J28" s="8"/>
      <c r="K28" s="26">
        <f>K27</f>
        <v>2689</v>
      </c>
      <c r="L28" s="52"/>
    </row>
    <row r="29" spans="1:14" ht="15" customHeight="1">
      <c r="A29" s="7">
        <v>5</v>
      </c>
      <c r="B29" s="51">
        <v>158</v>
      </c>
      <c r="C29" s="50" t="s">
        <v>14</v>
      </c>
      <c r="D29" s="49" t="s">
        <v>15</v>
      </c>
      <c r="E29" s="48" t="s">
        <v>16</v>
      </c>
      <c r="F29" s="20">
        <v>10.79</v>
      </c>
      <c r="G29" s="20">
        <v>1.5</v>
      </c>
      <c r="H29" s="20">
        <v>11.59</v>
      </c>
      <c r="I29" s="20">
        <v>4.57</v>
      </c>
      <c r="J29" s="53" t="s">
        <v>29</v>
      </c>
      <c r="K29" s="24">
        <f>K32</f>
        <v>2272</v>
      </c>
      <c r="L29" s="52" t="s">
        <v>22</v>
      </c>
      <c r="M29" s="30" t="s">
        <v>28</v>
      </c>
      <c r="N29" s="23"/>
    </row>
    <row r="30" spans="1:14" ht="15" customHeight="1">
      <c r="A30" s="6"/>
      <c r="F30" s="12"/>
      <c r="G30" s="13"/>
      <c r="H30" s="13"/>
      <c r="I30" s="12"/>
      <c r="J30" s="14"/>
      <c r="K30" s="26">
        <f>K32</f>
        <v>2272</v>
      </c>
      <c r="M30" s="31"/>
      <c r="N30" s="2"/>
    </row>
    <row r="31" spans="6:13" ht="15" customHeight="1">
      <c r="F31" s="22">
        <f>IF(ISBLANK(F29),"",INT(20.0479*(17-F29)^1.835))</f>
        <v>571</v>
      </c>
      <c r="G31" s="22">
        <f>IF(ISBLANK(G29),"",INT(1.84523*(G29*100-75)^1.348))</f>
        <v>621</v>
      </c>
      <c r="H31" s="22">
        <f>IF(ISBLANK(H29),"",INT(56.0211*(H29-1.5)^1.05))</f>
        <v>634</v>
      </c>
      <c r="I31" s="22">
        <f>IF(ISBLANK(I29),"",INT(0.188807*(I29*100-210)^1.41))</f>
        <v>446</v>
      </c>
      <c r="J31" s="22">
        <v>0</v>
      </c>
      <c r="K31" s="24">
        <f>K32</f>
        <v>2272</v>
      </c>
      <c r="M31" s="27"/>
    </row>
    <row r="32" spans="6:13" ht="15" customHeight="1">
      <c r="F32" s="9"/>
      <c r="G32" s="9">
        <f>F31+G31</f>
        <v>1192</v>
      </c>
      <c r="H32" s="9">
        <f>G32+H31</f>
        <v>1826</v>
      </c>
      <c r="I32" s="9">
        <f>H32+I31</f>
        <v>2272</v>
      </c>
      <c r="J32" s="9">
        <f>I32+J31</f>
        <v>2272</v>
      </c>
      <c r="K32" s="25">
        <f>SUM(F31:J31)</f>
        <v>2272</v>
      </c>
      <c r="M32" s="32"/>
    </row>
    <row r="33" spans="10:13" ht="15" customHeight="1">
      <c r="J33" s="8"/>
      <c r="K33" s="26">
        <f>K32</f>
        <v>2272</v>
      </c>
      <c r="M33" s="33"/>
    </row>
  </sheetData>
  <sheetProtection/>
  <mergeCells count="2">
    <mergeCell ref="A1:L1"/>
    <mergeCell ref="A5:L5"/>
  </mergeCells>
  <printOptions/>
  <pageMargins left="1.1023622047244095" right="0.4330708661417323" top="0.984251968503937" bottom="0.6692913385826772" header="0.2755905511811024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Red Dot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Viesturs</dc:creator>
  <cp:keywords/>
  <dc:description/>
  <cp:lastModifiedBy>Admin</cp:lastModifiedBy>
  <cp:lastPrinted>2015-01-25T14:41:01Z</cp:lastPrinted>
  <dcterms:created xsi:type="dcterms:W3CDTF">2002-08-13T10:10:07Z</dcterms:created>
  <dcterms:modified xsi:type="dcterms:W3CDTF">2015-01-25T15:25:45Z</dcterms:modified>
  <cp:category/>
  <cp:version/>
  <cp:contentType/>
  <cp:contentStatus/>
</cp:coreProperties>
</file>