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mun\Desktop\"/>
    </mc:Choice>
  </mc:AlternateContent>
  <xr:revisionPtr revIDLastSave="0" documentId="13_ncr:1_{6C7FBA14-EB8F-4A75-934B-039D7D90B8C4}" xr6:coauthVersionLast="47" xr6:coauthVersionMax="47" xr10:uidLastSave="{00000000-0000-0000-0000-000000000000}"/>
  <bookViews>
    <workbookView xWindow="-108" yWindow="-108" windowWidth="23256" windowHeight="12576" xr2:uid="{98447B12-0A98-479A-BF7E-6CD562E713E0}"/>
  </bookViews>
  <sheets>
    <sheet name="Liepāj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38" i="1" l="1"/>
  <c r="BD38" i="1"/>
  <c r="BB38" i="1"/>
  <c r="AZ38" i="1"/>
  <c r="AX38" i="1"/>
  <c r="AV38" i="1"/>
  <c r="AT38" i="1"/>
  <c r="AR38" i="1"/>
  <c r="AP38" i="1"/>
  <c r="AN38" i="1"/>
  <c r="AL38" i="1"/>
  <c r="AJ38" i="1"/>
  <c r="AH38" i="1"/>
  <c r="AF38" i="1"/>
  <c r="AD38" i="1"/>
  <c r="AB38" i="1"/>
  <c r="Z38" i="1"/>
  <c r="X38" i="1"/>
  <c r="V38" i="1"/>
  <c r="T38" i="1"/>
  <c r="R38" i="1"/>
  <c r="P38" i="1"/>
  <c r="N38" i="1"/>
  <c r="L38" i="1"/>
  <c r="J38" i="1"/>
  <c r="H38" i="1"/>
  <c r="F38" i="1"/>
  <c r="BI37" i="1"/>
  <c r="BI36" i="1"/>
  <c r="BI34" i="1"/>
  <c r="BH34" i="1"/>
  <c r="D34" i="1"/>
  <c r="BI33" i="1"/>
  <c r="BH33" i="1"/>
  <c r="D33" i="1"/>
  <c r="BI32" i="1"/>
  <c r="BH32" i="1"/>
  <c r="D32" i="1"/>
  <c r="BI31" i="1"/>
  <c r="BH31" i="1"/>
  <c r="BK31" i="1" s="1"/>
  <c r="BL31" i="1" s="1"/>
  <c r="D31" i="1"/>
  <c r="BI30" i="1"/>
  <c r="BH30" i="1"/>
  <c r="D30" i="1"/>
  <c r="BI29" i="1"/>
  <c r="BH29" i="1"/>
  <c r="D29" i="1"/>
  <c r="BI28" i="1"/>
  <c r="BH28" i="1"/>
  <c r="D28" i="1"/>
  <c r="BI27" i="1"/>
  <c r="BH27" i="1"/>
  <c r="BK27" i="1" s="1"/>
  <c r="BL27" i="1" s="1"/>
  <c r="D27" i="1"/>
  <c r="BI26" i="1"/>
  <c r="BH26" i="1"/>
  <c r="D26" i="1"/>
  <c r="BI25" i="1"/>
  <c r="BH25" i="1"/>
  <c r="D25" i="1"/>
  <c r="BI24" i="1"/>
  <c r="BH24" i="1"/>
  <c r="D24" i="1"/>
  <c r="BI23" i="1"/>
  <c r="BH23" i="1"/>
  <c r="BK23" i="1" s="1"/>
  <c r="BL23" i="1" s="1"/>
  <c r="D23" i="1"/>
  <c r="BI22" i="1"/>
  <c r="BH22" i="1"/>
  <c r="D22" i="1"/>
  <c r="BI21" i="1"/>
  <c r="BH21" i="1"/>
  <c r="D21" i="1"/>
  <c r="BI20" i="1"/>
  <c r="BH20" i="1"/>
  <c r="D20" i="1"/>
  <c r="BI19" i="1"/>
  <c r="BH19" i="1"/>
  <c r="BK19" i="1" s="1"/>
  <c r="BL19" i="1" s="1"/>
  <c r="D19" i="1"/>
  <c r="BI18" i="1"/>
  <c r="BH18" i="1"/>
  <c r="D18" i="1"/>
  <c r="BI17" i="1"/>
  <c r="BH17" i="1"/>
  <c r="D17" i="1"/>
  <c r="BI16" i="1"/>
  <c r="BH16" i="1"/>
  <c r="D16" i="1"/>
  <c r="BI15" i="1"/>
  <c r="BH15" i="1"/>
  <c r="BK15" i="1" s="1"/>
  <c r="BL15" i="1" s="1"/>
  <c r="D15" i="1"/>
  <c r="BI14" i="1"/>
  <c r="BH14" i="1"/>
  <c r="D14" i="1"/>
  <c r="BI13" i="1"/>
  <c r="BH13" i="1"/>
  <c r="D13" i="1"/>
  <c r="BI12" i="1"/>
  <c r="BH12" i="1"/>
  <c r="D12" i="1"/>
  <c r="BI11" i="1"/>
  <c r="BH11" i="1"/>
  <c r="BK11" i="1" s="1"/>
  <c r="BL11" i="1" s="1"/>
  <c r="D11" i="1"/>
  <c r="BI10" i="1"/>
  <c r="BH10" i="1"/>
  <c r="D10" i="1"/>
  <c r="BI9" i="1"/>
  <c r="BH9" i="1"/>
  <c r="D9" i="1"/>
  <c r="BI8" i="1"/>
  <c r="BH8" i="1"/>
  <c r="D8" i="1"/>
  <c r="BI7" i="1"/>
  <c r="BH7" i="1"/>
  <c r="BK7" i="1" s="1"/>
  <c r="BL7" i="1" s="1"/>
  <c r="D7" i="1"/>
  <c r="BI6" i="1"/>
  <c r="BI38" i="1" s="1"/>
  <c r="BH6" i="1"/>
  <c r="BH38" i="1" s="1"/>
  <c r="D6" i="1"/>
  <c r="D38" i="1" s="1"/>
  <c r="BF3" i="1"/>
  <c r="BD3" i="1"/>
  <c r="BB3" i="1"/>
  <c r="AZ3" i="1"/>
  <c r="AX3" i="1"/>
  <c r="AV3" i="1"/>
  <c r="AT3" i="1"/>
  <c r="AR3" i="1"/>
  <c r="AP3" i="1"/>
  <c r="AN3" i="1"/>
  <c r="AL3" i="1"/>
  <c r="AJ3" i="1"/>
  <c r="AH3" i="1"/>
  <c r="AF3" i="1"/>
  <c r="AD3" i="1"/>
  <c r="AB3" i="1"/>
  <c r="Z3" i="1"/>
  <c r="X3" i="1"/>
  <c r="V3" i="1"/>
  <c r="T3" i="1"/>
  <c r="R3" i="1"/>
  <c r="P3" i="1"/>
  <c r="N3" i="1"/>
  <c r="L3" i="1"/>
  <c r="J3" i="1"/>
  <c r="H3" i="1"/>
  <c r="F3" i="1"/>
  <c r="BG1" i="1"/>
  <c r="BF1" i="1"/>
  <c r="BE1" i="1"/>
  <c r="BD1" i="1"/>
  <c r="BC1" i="1"/>
  <c r="BB1" i="1"/>
  <c r="BA1" i="1"/>
  <c r="AZ1" i="1"/>
  <c r="AY1" i="1"/>
  <c r="AX1" i="1"/>
  <c r="AW1" i="1"/>
  <c r="AV1" i="1"/>
  <c r="AU1" i="1"/>
  <c r="AT1" i="1"/>
  <c r="AS1" i="1"/>
  <c r="AR1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BK10" i="1" l="1"/>
  <c r="BL10" i="1" s="1"/>
  <c r="BK30" i="1"/>
  <c r="BL30" i="1" s="1"/>
  <c r="BK33" i="1"/>
  <c r="BL33" i="1" s="1"/>
  <c r="BK28" i="1"/>
  <c r="BL28" i="1" s="1"/>
  <c r="BK24" i="1"/>
  <c r="BL24" i="1" s="1"/>
  <c r="BK20" i="1"/>
  <c r="BL20" i="1" s="1"/>
  <c r="BK16" i="1"/>
  <c r="BL16" i="1" s="1"/>
  <c r="BK12" i="1"/>
  <c r="BL12" i="1" s="1"/>
  <c r="BK8" i="1"/>
  <c r="BL8" i="1" s="1"/>
  <c r="BK34" i="1"/>
  <c r="BL34" i="1" s="1"/>
  <c r="BK29" i="1"/>
  <c r="BL29" i="1" s="1"/>
  <c r="BK25" i="1"/>
  <c r="BL25" i="1" s="1"/>
  <c r="BK21" i="1"/>
  <c r="BL21" i="1" s="1"/>
  <c r="BK17" i="1"/>
  <c r="BL17" i="1" s="1"/>
  <c r="BK13" i="1"/>
  <c r="BL13" i="1" s="1"/>
  <c r="BK9" i="1"/>
  <c r="BL9" i="1" s="1"/>
  <c r="BK14" i="1"/>
  <c r="BL14" i="1" s="1"/>
  <c r="BK18" i="1"/>
  <c r="BL18" i="1" s="1"/>
  <c r="BK22" i="1"/>
  <c r="BL22" i="1" s="1"/>
  <c r="BK26" i="1"/>
  <c r="BL26" i="1" s="1"/>
  <c r="BK32" i="1"/>
  <c r="BL32" i="1" s="1"/>
  <c r="BK6" i="1"/>
  <c r="BL6" i="1" s="1"/>
  <c r="D3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tc={2F49E049-7213-42DF-B5D1-B194B0C06BFF}</author>
    <author>tc={50FFA38F-B195-4273-8AED-18E582A16F1E}</author>
  </authors>
  <commentList>
    <comment ref="D38" authorId="0" shapeId="0" xr:uid="{2F49E049-7213-42DF-B5D1-B194B0C06BFF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Visu spēlētāju kopuma vidējais vecums sezonas beigās (neatkarīgi no tā, cik kurš minūtes nospēlējis)</t>
      </text>
    </comment>
    <comment ref="D39" authorId="1" shapeId="0" xr:uid="{50FFA38F-B195-4273-8AED-18E582A16F1E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Visu spēlētāju kopuma vidējais vecums, ņemot vērā katra spēlētāja spēles laiku (jo lielāks spēles laiks, jo proporcionāli lielāka ietekme uz komandas vidējo vecumu).</t>
      </text>
    </comment>
  </commentList>
</comments>
</file>

<file path=xl/sharedStrings.xml><?xml version="1.0" encoding="utf-8"?>
<sst xmlns="http://schemas.openxmlformats.org/spreadsheetml/2006/main" count="134" uniqueCount="69">
  <si>
    <t>Datums</t>
  </si>
  <si>
    <t>Rezultāts</t>
  </si>
  <si>
    <t>Pretinieks</t>
  </si>
  <si>
    <t>Met</t>
  </si>
  <si>
    <t>Rig</t>
  </si>
  <si>
    <t>RFS</t>
  </si>
  <si>
    <t>Val</t>
  </si>
  <si>
    <t>Ven</t>
  </si>
  <si>
    <t>Dau</t>
  </si>
  <si>
    <t>Noa</t>
  </si>
  <si>
    <t>Spa</t>
  </si>
  <si>
    <t>Riga</t>
  </si>
  <si>
    <t>Spēlētājs</t>
  </si>
  <si>
    <t>Valsts</t>
  </si>
  <si>
    <t>Dz. gads</t>
  </si>
  <si>
    <t>Vec.</t>
  </si>
  <si>
    <t>Poz</t>
  </si>
  <si>
    <t>SL</t>
  </si>
  <si>
    <t>GV</t>
  </si>
  <si>
    <t>Keitā</t>
  </si>
  <si>
    <t>Senegāla</t>
  </si>
  <si>
    <t>A</t>
  </si>
  <si>
    <t>Zviedris</t>
  </si>
  <si>
    <t>Latvija</t>
  </si>
  <si>
    <t>V</t>
  </si>
  <si>
    <t>Berjozkins</t>
  </si>
  <si>
    <t>Baltkrievija</t>
  </si>
  <si>
    <t>P</t>
  </si>
  <si>
    <t>Simičs</t>
  </si>
  <si>
    <t>Melnkalne</t>
  </si>
  <si>
    <t>Dodo</t>
  </si>
  <si>
    <t>Brazīlija</t>
  </si>
  <si>
    <t>U</t>
  </si>
  <si>
    <t>Kārkliņš</t>
  </si>
  <si>
    <t>Ukpa</t>
  </si>
  <si>
    <t>Nigērija</t>
  </si>
  <si>
    <t>Isajevs</t>
  </si>
  <si>
    <t>Gordeičuks</t>
  </si>
  <si>
    <t>Tīdenbergs</t>
  </si>
  <si>
    <t>A/P</t>
  </si>
  <si>
    <t>Ķigurs</t>
  </si>
  <si>
    <t>Ikaunieks</t>
  </si>
  <si>
    <t>Baga</t>
  </si>
  <si>
    <t>Veretilo</t>
  </si>
  <si>
    <t>Tkačuks</t>
  </si>
  <si>
    <t>Ukraina</t>
  </si>
  <si>
    <t>Pedrozu</t>
  </si>
  <si>
    <t>Karašausks</t>
  </si>
  <si>
    <t>Mirosavļevs</t>
  </si>
  <si>
    <t>Serbija</t>
  </si>
  <si>
    <t>Žuļevs</t>
  </si>
  <si>
    <t>Ribka</t>
  </si>
  <si>
    <t>Hvoiņickis</t>
  </si>
  <si>
    <t>Šabala</t>
  </si>
  <si>
    <t>Lazarevičs</t>
  </si>
  <si>
    <t>I.S.Stuglis</t>
  </si>
  <si>
    <t>Ostojičs</t>
  </si>
  <si>
    <t>Joksimovičs</t>
  </si>
  <si>
    <t>Torress</t>
  </si>
  <si>
    <t>Meļķis</t>
  </si>
  <si>
    <t>Kurtišs</t>
  </si>
  <si>
    <t>Uldriķis (s.v.)</t>
  </si>
  <si>
    <t>Tkačuks (s.v.)</t>
  </si>
  <si>
    <t>Vidēji (visi)</t>
  </si>
  <si>
    <t>Vidēji (prop.)</t>
  </si>
  <si>
    <t>-</t>
  </si>
  <si>
    <t>uz maiņu</t>
  </si>
  <si>
    <t>savos vārtos</t>
  </si>
  <si>
    <t>diskvalifikācija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</si>
</sst>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"/>
    <numFmt numFmtId="165" formatCode="d\-mmm"/>
    <numFmt numFmtId="166" formatCode="h:mm"/>
    <numFmt numFmtId="167" formatCode="0.0"/>
  </numFmts>
  <fonts count="11" x14ac:knownFonts="1"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4"/>
      <color rgb="FF000000"/>
      <name val="Times New Roman"/>
      <family val="1"/>
      <charset val="186"/>
    </font>
    <font>
      <sz val="14"/>
      <color rgb="FFFFFFFF"/>
      <name val="Times New Roman"/>
      <family val="1"/>
      <charset val="186"/>
    </font>
    <font>
      <b/>
      <sz val="11"/>
      <color rgb="FF000000"/>
      <name val="Times New Roman"/>
      <family val="1"/>
      <charset val="1"/>
    </font>
    <font>
      <sz val="11"/>
      <color theme="1"/>
      <name val="Times New Roman"/>
      <family val="1"/>
      <charset val="186"/>
    </font>
    <font>
      <strike/>
      <sz val="11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8"/>
      <color rgb="FF000000"/>
      <name val="Calibri"/>
      <family val="2"/>
      <charset val="186"/>
    </font>
    <font>
      <b/>
      <sz val="11"/>
      <color rgb="FF00000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rgb="FFD6DCE5"/>
        <bgColor rgb="FFDAE3F3"/>
      </patternFill>
    </fill>
    <fill>
      <patternFill patternType="solid">
        <fgColor rgb="FF00B0F0"/>
        <bgColor rgb="FF33CCCC"/>
      </patternFill>
    </fill>
    <fill>
      <patternFill patternType="solid">
        <fgColor rgb="FFFFC000"/>
        <bgColor rgb="FFEFEF00"/>
      </patternFill>
    </fill>
    <fill>
      <patternFill patternType="solid">
        <fgColor rgb="FFFFFF00"/>
        <bgColor rgb="FFEFEF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lightGrid"/>
    </fill>
    <fill>
      <patternFill patternType="solid">
        <fgColor rgb="FFF8CBAD"/>
        <bgColor rgb="FFFFC7CE"/>
      </patternFill>
    </fill>
    <fill>
      <patternFill patternType="solid">
        <fgColor rgb="FF92D050"/>
        <bgColor rgb="FFA9D18E"/>
      </patternFill>
    </fill>
    <fill>
      <patternFill patternType="solid">
        <fgColor theme="5" tint="0.59999389629810485"/>
        <bgColor indexed="64"/>
      </patternFill>
    </fill>
    <fill>
      <patternFill patternType="gray0625"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993300"/>
      </patternFill>
    </fill>
    <fill>
      <patternFill patternType="gray06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/>
    <xf numFmtId="164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3" fillId="3" borderId="6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6" xfId="0" applyFont="1" applyFill="1" applyBorder="1" applyAlignment="1">
      <alignment horizontal="center"/>
    </xf>
    <xf numFmtId="0" fontId="1" fillId="3" borderId="7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1" fillId="4" borderId="0" xfId="0" applyFont="1" applyFill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0" xfId="0" applyFont="1" applyFill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10" xfId="0" applyFont="1" applyBorder="1" applyAlignment="1">
      <alignment horizontal="center"/>
    </xf>
    <xf numFmtId="164" fontId="1" fillId="0" borderId="1" xfId="0" applyNumberFormat="1" applyFont="1" applyBorder="1"/>
    <xf numFmtId="1" fontId="1" fillId="0" borderId="1" xfId="0" applyNumberFormat="1" applyFont="1" applyBorder="1"/>
    <xf numFmtId="0" fontId="0" fillId="0" borderId="1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7" fillId="12" borderId="2" xfId="0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6" fillId="7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" fillId="14" borderId="2" xfId="0" applyFont="1" applyFill="1" applyBorder="1" applyAlignment="1">
      <alignment horizontal="center"/>
    </xf>
    <xf numFmtId="164" fontId="1" fillId="0" borderId="0" xfId="0" applyNumberFormat="1" applyFont="1"/>
    <xf numFmtId="164" fontId="1" fillId="0" borderId="2" xfId="0" applyNumberFormat="1" applyFont="1" applyBorder="1"/>
    <xf numFmtId="0" fontId="8" fillId="0" borderId="0" xfId="0" applyFont="1"/>
    <xf numFmtId="0" fontId="8" fillId="0" borderId="1" xfId="0" applyFont="1" applyBorder="1" applyAlignment="1">
      <alignment horizontal="center"/>
    </xf>
    <xf numFmtId="164" fontId="8" fillId="0" borderId="2" xfId="0" applyNumberFormat="1" applyFont="1" applyBorder="1"/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/>
    <xf numFmtId="0" fontId="1" fillId="0" borderId="1" xfId="0" applyFont="1" applyBorder="1"/>
    <xf numFmtId="0" fontId="1" fillId="0" borderId="12" xfId="0" applyFont="1" applyBorder="1"/>
    <xf numFmtId="0" fontId="1" fillId="0" borderId="3" xfId="0" applyFont="1" applyBorder="1" applyAlignment="1">
      <alignment horizontal="center"/>
    </xf>
    <xf numFmtId="164" fontId="1" fillId="0" borderId="5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0" fillId="0" borderId="0" xfId="0" applyFont="1"/>
    <xf numFmtId="167" fontId="10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1" fillId="9" borderId="13" xfId="0" applyFont="1" applyFill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8" borderId="4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</cellXfs>
  <cellStyles count="1">
    <cellStyle name="Parasts" xfId="0" builtinId="0"/>
  </cellStyles>
  <dxfs count="42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dmunds Novickis" id="{8331D99A-786A-4E78-A643-D36630EB23BF}" userId="a1dbcaa0e8a011ac" providerId="Windows Live"/>
</personList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38" dT="2021-11-19T12:14:33.80" personId="{8331D99A-786A-4E78-A643-D36630EB23BF}" id="{2F49E049-7213-42DF-B5D1-B194B0C06BFF}">
    <text>Visu spēlētāju kopuma vidējais vecums sezonas beigās (neatkarīgi no tā, cik kurš minūtes nospēlējis)</text>
  </threadedComment>
  <threadedComment ref="D39" dT="2021-11-19T12:15:25.93" personId="{8331D99A-786A-4E78-A643-D36630EB23BF}" id="{50FFA38F-B195-4273-8AED-18E582A16F1E}">
    <text>Visu spēlētāju kopuma vidējais vecums, ņemot vērā katra spēlētāja spēles laiku (jo lielāks spēles laiks, jo proporcionāli lielāka ietekme uz komandas vidējo vecumu).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84354-BAC9-4AF9-AC64-A32DC73B92B7}">
  <sheetPr>
    <tabColor rgb="FF92D050"/>
  </sheetPr>
  <dimension ref="A1:AMK70"/>
  <sheetViews>
    <sheetView tabSelected="1" topLeftCell="A2" zoomScale="83" zoomScaleNormal="83" workbookViewId="0">
      <selection activeCell="A2" sqref="A2"/>
    </sheetView>
  </sheetViews>
  <sheetFormatPr defaultColWidth="0" defaultRowHeight="14.4" zeroHeight="1" x14ac:dyDescent="0.3"/>
  <cols>
    <col min="1" max="1" width="12.6640625" style="5" customWidth="1"/>
    <col min="2" max="2" width="10.33203125" style="4" customWidth="1"/>
    <col min="3" max="3" width="11.77734375" style="5" bestFit="1" customWidth="1"/>
    <col min="4" max="4" width="4.6640625" style="4" customWidth="1"/>
    <col min="5" max="5" width="4.109375" style="5" customWidth="1"/>
    <col min="6" max="59" width="3.44140625" style="4" customWidth="1"/>
    <col min="60" max="61" width="5.77734375" style="4" customWidth="1"/>
    <col min="62" max="62" width="4" style="4" customWidth="1"/>
    <col min="63" max="64" width="4" style="4" hidden="1" customWidth="1"/>
    <col min="65" max="65" width="1.44140625" style="5" hidden="1" customWidth="1"/>
    <col min="66" max="70" width="9.109375" style="5" hidden="1" customWidth="1"/>
    <col min="71" max="72" width="4" style="5" hidden="1" customWidth="1"/>
    <col min="73" max="73" width="1.44140625" style="5" hidden="1" customWidth="1"/>
    <col min="74" max="1023" width="9.109375" style="5" hidden="1" customWidth="1"/>
    <col min="1024" max="1025" width="0" hidden="1" customWidth="1"/>
    <col min="1026" max="16384" width="8.88671875" hidden="1"/>
  </cols>
  <sheetData>
    <row r="1" spans="1:64" ht="15" hidden="1" customHeight="1" x14ac:dyDescent="0.3">
      <c r="A1" s="1"/>
      <c r="B1" s="2">
        <v>44506</v>
      </c>
      <c r="C1" s="1"/>
      <c r="D1" s="3"/>
      <c r="E1" s="1"/>
      <c r="F1" s="4">
        <f>SUMIFS(G6:G44,G6:G44,"&gt;0")</f>
        <v>4</v>
      </c>
      <c r="G1" s="4">
        <f>-SUMIFS(G6:G44,G6:G44,"&lt;0")</f>
        <v>1</v>
      </c>
      <c r="H1" s="4">
        <f>SUMIFS(I6:I44,I6:I44,"&gt;0")</f>
        <v>0</v>
      </c>
      <c r="I1" s="4">
        <f>-SUMIFS(I6:I44,I6:I44,"&lt;0")</f>
        <v>2</v>
      </c>
      <c r="J1" s="4">
        <f>SUMIFS(K6:K44,K6:K44,"&gt;0")</f>
        <v>0</v>
      </c>
      <c r="K1" s="4">
        <f>-SUMIFS(K6:K44,K6:K44,"&lt;0")</f>
        <v>4</v>
      </c>
      <c r="L1" s="4">
        <f>SUMIFS(M6:M44,M6:M44,"&gt;0")</f>
        <v>1</v>
      </c>
      <c r="M1" s="4">
        <f>-SUMIFS(M6:M44,M6:M44,"&lt;0")</f>
        <v>2</v>
      </c>
      <c r="N1" s="4">
        <f>SUMIFS(O6:O44,O6:O44,"&gt;0")</f>
        <v>1</v>
      </c>
      <c r="O1" s="4">
        <f>-SUMIFS(O6:O44,O6:O44,"&lt;0")</f>
        <v>0</v>
      </c>
      <c r="P1" s="4">
        <f>SUMIFS(Q6:Q44,Q6:Q44,"&gt;0")</f>
        <v>1</v>
      </c>
      <c r="Q1" s="4">
        <f>-SUMIFS(Q6:Q44,Q6:Q44,"&lt;0")</f>
        <v>0</v>
      </c>
      <c r="R1" s="4">
        <f>SUMIFS(S6:S44,S6:S44,"&gt;0")</f>
        <v>3</v>
      </c>
      <c r="S1" s="4">
        <f>-SUMIFS(S6:S44,S6:S44,"&lt;0")</f>
        <v>0</v>
      </c>
      <c r="T1" s="4">
        <f>SUMIFS(U6:U44,U6:U44,"&gt;0")</f>
        <v>1</v>
      </c>
      <c r="U1" s="4">
        <f>-SUMIFS(U6:U44,U6:U44,"&lt;0")</f>
        <v>4</v>
      </c>
      <c r="V1" s="4">
        <f>SUMIFS(W6:W44,W6:W44,"&gt;0")</f>
        <v>1</v>
      </c>
      <c r="W1" s="4">
        <f>-SUMIFS(W6:W44,W6:W44,"&lt;0")</f>
        <v>2</v>
      </c>
      <c r="X1" s="4">
        <f>SUMIFS(Y6:Y44,Y6:Y44,"&gt;0")</f>
        <v>0</v>
      </c>
      <c r="Y1" s="4">
        <f>-SUMIFS(Y6:Y44,Y6:Y44,"&lt;0")</f>
        <v>1</v>
      </c>
      <c r="Z1" s="4">
        <f>SUMIFS(AA6:AA44,AA6:AA44,"&gt;0")</f>
        <v>3</v>
      </c>
      <c r="AA1" s="4">
        <f>-SUMIFS(AA6:AA44,AA6:AA44,"&lt;0")</f>
        <v>1</v>
      </c>
      <c r="AB1" s="4">
        <f>SUMIFS(AC6:AC44,AC6:AC44,"&gt;0")</f>
        <v>5</v>
      </c>
      <c r="AC1" s="4">
        <f>-SUMIFS(AC6:AC44,AC6:AC44,"&lt;0")</f>
        <v>0</v>
      </c>
      <c r="AD1" s="4">
        <f>SUMIFS(AE6:AE44,AE6:AE44,"&gt;0")</f>
        <v>2</v>
      </c>
      <c r="AE1" s="4">
        <f>-SUMIFS(AE6:AE44,AE6:AE44,"&lt;0")</f>
        <v>1</v>
      </c>
      <c r="AF1" s="4">
        <f>SUMIFS(AG6:AG44,AG6:AG44,"&gt;0")</f>
        <v>0</v>
      </c>
      <c r="AG1" s="4">
        <f>-SUMIFS(AG6:AG44,AG6:AG44,"&lt;0")</f>
        <v>0</v>
      </c>
      <c r="AH1" s="4">
        <f>SUMIFS(AI6:AI44,AI6:AI44,"&gt;0")</f>
        <v>2</v>
      </c>
      <c r="AI1" s="4">
        <f>-SUMIFS(AI6:AI44,AI6:AI44,"&lt;0")</f>
        <v>0</v>
      </c>
      <c r="AJ1" s="4">
        <f>SUMIFS(AK6:AK44,AK6:AK44,"&gt;0")</f>
        <v>1</v>
      </c>
      <c r="AK1" s="4">
        <f>-SUMIFS(AK6:AK44,AK6:AK44,"&lt;0")</f>
        <v>0</v>
      </c>
      <c r="AL1" s="4">
        <f>SUMIFS(AM6:AM44,AM6:AM44,"&gt;0")</f>
        <v>2</v>
      </c>
      <c r="AM1" s="4">
        <f>-SUMIFS(AM6:AM44,AM6:AM44,"&lt;0")</f>
        <v>1</v>
      </c>
      <c r="AN1" s="4">
        <f>SUMIFS(AO6:AO44,AO6:AO44,"&gt;0")</f>
        <v>1</v>
      </c>
      <c r="AO1" s="4">
        <f>-SUMIFS(AO6:AO44,AO6:AO44,"&lt;0")</f>
        <v>2</v>
      </c>
      <c r="AP1" s="4">
        <f>SUMIFS(AQ6:AQ44,AQ6:AQ44,"&gt;0")</f>
        <v>1</v>
      </c>
      <c r="AQ1" s="4">
        <f>-SUMIFS(AQ6:AQ44,AQ6:AQ44,"&lt;0")</f>
        <v>1</v>
      </c>
      <c r="AR1" s="4">
        <f>SUMIFS(AS6:AS44,AS6:AS44,"&gt;0")</f>
        <v>3</v>
      </c>
      <c r="AS1" s="4">
        <f>-SUMIFS(AS6:AS44,AS6:AS44,"&lt;0")</f>
        <v>0</v>
      </c>
      <c r="AT1" s="4">
        <f>SUMIFS(AU6:AU44,AU6:AU44,"&gt;0")</f>
        <v>3</v>
      </c>
      <c r="AU1" s="4">
        <f>-SUMIFS(AU6:AU44,AU6:AU44,"&lt;0")</f>
        <v>0</v>
      </c>
      <c r="AV1" s="4">
        <f>SUMIFS(AW6:AW44,AW6:AW44,"&gt;0")</f>
        <v>1</v>
      </c>
      <c r="AW1" s="4">
        <f>-SUMIFS(AW6:AW44,AW6:AW44,"&lt;0")</f>
        <v>2</v>
      </c>
      <c r="AX1" s="4">
        <f>SUMIFS(AY6:AY44,AY6:AY44,"&gt;0")</f>
        <v>1</v>
      </c>
      <c r="AY1" s="4">
        <f>-SUMIFS(AY6:AY44,AY6:AY44,"&lt;0")</f>
        <v>0</v>
      </c>
      <c r="AZ1" s="4">
        <f>SUMIFS(BA6:BA44,BA6:BA44,"&gt;0")</f>
        <v>1</v>
      </c>
      <c r="BA1" s="4">
        <f>-SUMIFS(BA6:BA44,BA6:BA44,"&lt;0")</f>
        <v>1</v>
      </c>
      <c r="BB1" s="4">
        <f>SUMIFS(BC6:BC44,BC6:BC44,"&gt;0")</f>
        <v>0</v>
      </c>
      <c r="BC1" s="4">
        <f>-SUMIFS(BC6:BC44,BC6:BC44,"&lt;0")</f>
        <v>1</v>
      </c>
      <c r="BD1" s="4">
        <f>SUMIFS(BE6:BE44,BE6:BE44,"&gt;0")</f>
        <v>3</v>
      </c>
      <c r="BE1" s="4">
        <f>-SUMIFS(BE6:BE44,BE6:BE44,"&lt;0")</f>
        <v>1</v>
      </c>
      <c r="BF1" s="4">
        <f>SUMIFS(BG6:BG44,BG6:BG44,"&gt;0")</f>
        <v>1</v>
      </c>
      <c r="BG1" s="4">
        <f>-SUMIFS(BG6:BG44,BG6:BG44,"&lt;0")</f>
        <v>0</v>
      </c>
    </row>
    <row r="2" spans="1:64" ht="15" customHeight="1" x14ac:dyDescent="0.3">
      <c r="A2" s="1" t="s">
        <v>0</v>
      </c>
      <c r="B2" s="6"/>
      <c r="C2" s="7"/>
      <c r="D2" s="8"/>
      <c r="E2" s="9"/>
      <c r="F2" s="91">
        <v>44268</v>
      </c>
      <c r="G2" s="91"/>
      <c r="H2" s="91">
        <v>44274</v>
      </c>
      <c r="I2" s="91"/>
      <c r="J2" s="92">
        <v>44290</v>
      </c>
      <c r="K2" s="92"/>
      <c r="L2" s="92">
        <v>44296</v>
      </c>
      <c r="M2" s="92"/>
      <c r="N2" s="92">
        <v>44304</v>
      </c>
      <c r="O2" s="92"/>
      <c r="P2" s="92">
        <v>44317</v>
      </c>
      <c r="Q2" s="92"/>
      <c r="R2" s="91">
        <v>44321</v>
      </c>
      <c r="S2" s="91"/>
      <c r="T2" s="91">
        <v>44325</v>
      </c>
      <c r="U2" s="91"/>
      <c r="V2" s="91">
        <v>44330</v>
      </c>
      <c r="W2" s="91"/>
      <c r="X2" s="91">
        <v>44335</v>
      </c>
      <c r="Y2" s="91"/>
      <c r="Z2" s="91">
        <v>44339</v>
      </c>
      <c r="AA2" s="91"/>
      <c r="AB2" s="91">
        <v>44345</v>
      </c>
      <c r="AC2" s="91"/>
      <c r="AD2" s="91">
        <v>44360</v>
      </c>
      <c r="AE2" s="91"/>
      <c r="AF2" s="91">
        <v>44368</v>
      </c>
      <c r="AG2" s="91"/>
      <c r="AH2" s="91">
        <v>44373</v>
      </c>
      <c r="AI2" s="91"/>
      <c r="AJ2" s="91">
        <v>44378</v>
      </c>
      <c r="AK2" s="91"/>
      <c r="AL2" s="91">
        <v>44412</v>
      </c>
      <c r="AM2" s="91"/>
      <c r="AN2" s="91">
        <v>44419</v>
      </c>
      <c r="AO2" s="91"/>
      <c r="AP2" s="91">
        <v>44423</v>
      </c>
      <c r="AQ2" s="91"/>
      <c r="AR2" s="91">
        <v>44436</v>
      </c>
      <c r="AS2" s="91"/>
      <c r="AT2" s="88">
        <v>44451</v>
      </c>
      <c r="AU2" s="88"/>
      <c r="AV2" s="88">
        <v>44461</v>
      </c>
      <c r="AW2" s="88"/>
      <c r="AX2" s="88">
        <v>44464</v>
      </c>
      <c r="AY2" s="88"/>
      <c r="AZ2" s="91">
        <v>44471</v>
      </c>
      <c r="BA2" s="91"/>
      <c r="BB2" s="88">
        <v>44485</v>
      </c>
      <c r="BC2" s="88"/>
      <c r="BD2" s="88">
        <v>44500</v>
      </c>
      <c r="BE2" s="88"/>
      <c r="BF2" s="89">
        <v>44506</v>
      </c>
      <c r="BG2" s="90"/>
    </row>
    <row r="3" spans="1:64" s="16" customFormat="1" ht="20.25" customHeight="1" x14ac:dyDescent="0.35">
      <c r="A3" s="10" t="s">
        <v>1</v>
      </c>
      <c r="B3" s="11"/>
      <c r="C3" s="12"/>
      <c r="D3" s="13"/>
      <c r="E3" s="14"/>
      <c r="F3" s="87" t="str">
        <f>IF(COUNT(F6:G41)=0, "", SUMIFS(G6:G41,G6:G41,"&gt;0")&amp;":"&amp;-SUMIFS(G6:G41,G6:G41,"&lt;0"))</f>
        <v>4:1</v>
      </c>
      <c r="G3" s="87"/>
      <c r="H3" s="87" t="str">
        <f>IF(COUNT(H6:I41)=0, "", SUMIFS(I6:I41,I6:I41,"&gt;0")&amp;":"&amp;-SUMIFS(I6:I41,I6:I41,"&lt;0"))</f>
        <v>0:2</v>
      </c>
      <c r="I3" s="87"/>
      <c r="J3" s="87" t="str">
        <f>IF(COUNT(J6:K41)=0, "", SUMIFS(K6:K41,K6:K41,"&gt;0")&amp;":"&amp;-SUMIFS(K6:K41,K6:K41,"&lt;0"))</f>
        <v>0:4</v>
      </c>
      <c r="K3" s="87"/>
      <c r="L3" s="87" t="str">
        <f>IF(COUNT(L6:M42)=0, "", SUMIFS(M6:M42,M6:M42,"&gt;0")&amp;":"&amp;-SUMIFS(M6:M42,M6:M42,"&lt;0"))</f>
        <v>1:2</v>
      </c>
      <c r="M3" s="87"/>
      <c r="N3" s="87" t="str">
        <f>IF(COUNT(N6:O42)=0, "", SUMIFS(O6:O42,O6:O42,"&gt;0")&amp;":"&amp;-SUMIFS(O6:O42,O6:O42,"&lt;0"))</f>
        <v>1:0</v>
      </c>
      <c r="O3" s="87"/>
      <c r="P3" s="87" t="str">
        <f>IF(COUNT(P6:Q42)=0, "", SUMIFS(Q6:Q42,Q6:Q42,"&gt;0")&amp;":"&amp;-SUMIFS(Q6:Q42,Q6:Q42,"&lt;0"))</f>
        <v>1:0</v>
      </c>
      <c r="Q3" s="87"/>
      <c r="R3" s="87" t="str">
        <f>IF(COUNT(R6:S42)=0, "", SUMIFS(S6:S42,S6:S42,"&gt;0")&amp;":"&amp;-SUMIFS(S6:S42,S6:S42,"&lt;0"))</f>
        <v>3:0</v>
      </c>
      <c r="S3" s="87"/>
      <c r="T3" s="87" t="str">
        <f>IF(COUNT(T6:U42)=0, "", SUMIFS(U6:U42,U6:U42,"&gt;0")&amp;":"&amp;-SUMIFS(U6:U42,U6:U42,"&lt;0"))</f>
        <v>1:4</v>
      </c>
      <c r="U3" s="87"/>
      <c r="V3" s="87" t="str">
        <f>IF(COUNT(V6:W42)=0, "", SUMIFS(W6:W42,W6:W42,"&gt;0")&amp;":"&amp;-SUMIFS(W6:W42,W6:W42,"&lt;0"))</f>
        <v>1:2</v>
      </c>
      <c r="W3" s="87"/>
      <c r="X3" s="87" t="str">
        <f>IF(COUNT(X6:Y42)=0, "", SUMIFS(Y6:Y42,Y6:Y42,"&gt;0")&amp;":"&amp;-SUMIFS(Y6:Y42,Y6:Y42,"&lt;0"))</f>
        <v>0:1</v>
      </c>
      <c r="Y3" s="87"/>
      <c r="Z3" s="87" t="str">
        <f>IF(COUNT(Z6:AA42)=0, "", SUMIFS(AA6:AA42,AA6:AA42,"&gt;0")&amp;":"&amp;-SUMIFS(AA6:AA42,AA6:AA42,"&lt;0"))</f>
        <v>3:1</v>
      </c>
      <c r="AA3" s="87"/>
      <c r="AB3" s="87" t="str">
        <f>IF(COUNT(AB6:AC42)=0, "", SUMIFS(AC6:AC42,AC6:AC42,"&gt;0")&amp;":"&amp;-SUMIFS(AC6:AC42,AC6:AC42,"&lt;0"))</f>
        <v>5:0</v>
      </c>
      <c r="AC3" s="87"/>
      <c r="AD3" s="87" t="str">
        <f>IF(COUNT(AD6:AE42)=0, "", SUMIFS(AE6:AE42,AE6:AE42,"&gt;0")&amp;":"&amp;-SUMIFS(AE6:AE42,AE6:AE42,"&lt;0"))</f>
        <v>2:1</v>
      </c>
      <c r="AE3" s="87"/>
      <c r="AF3" s="87" t="str">
        <f>IF(COUNT(AF6:AG42)=0, "", SUMIFS(AG6:AG42,AG6:AG42,"&gt;0")&amp;":"&amp;-SUMIFS(AG6:AG42,AG6:AG42,"&lt;0"))</f>
        <v>0:0</v>
      </c>
      <c r="AG3" s="87"/>
      <c r="AH3" s="87" t="str">
        <f>IF(COUNT(AH6:AI42)=0, "", SUMIFS(AI6:AI42,AI6:AI42,"&gt;0")&amp;":"&amp;-SUMIFS(AI6:AI42,AI6:AI42,"&lt;0"))</f>
        <v>2:0</v>
      </c>
      <c r="AI3" s="87"/>
      <c r="AJ3" s="87" t="str">
        <f>IF(COUNT(AJ6:AK42)=0, "", SUMIFS(AK6:AK42,AK6:AK42,"&gt;0")&amp;":"&amp;-SUMIFS(AK6:AK42,AK6:AK42,"&lt;0"))</f>
        <v>1:0</v>
      </c>
      <c r="AK3" s="87"/>
      <c r="AL3" s="87" t="str">
        <f>IF(COUNT(AL6:AM42)=0, "", SUMIFS(AM6:AM42,AM6:AM42,"&gt;0")&amp;":"&amp;-SUMIFS(AM6:AM42,AM6:AM42,"&lt;0"))</f>
        <v>2:1</v>
      </c>
      <c r="AM3" s="87"/>
      <c r="AN3" s="87" t="str">
        <f>IF(COUNT(AN6:AO42)=0, "", SUMIFS(AO6:AO42,AO6:AO42,"&gt;0")&amp;":"&amp;-SUMIFS(AO6:AO42,AO6:AO42,"&lt;0"))</f>
        <v>1:2</v>
      </c>
      <c r="AO3" s="87"/>
      <c r="AP3" s="87" t="str">
        <f>IF(COUNT(AP6:AQ42)=0, "", SUMIFS(AQ6:AQ42,AQ6:AQ42,"&gt;0")&amp;":"&amp;-SUMIFS(AQ6:AQ42,AQ6:AQ42,"&lt;0"))</f>
        <v>1:1</v>
      </c>
      <c r="AQ3" s="87"/>
      <c r="AR3" s="87" t="str">
        <f>IF(COUNT(AR6:AS42)=0, "", SUMIFS(AS6:AS42,AS6:AS42,"&gt;0")&amp;":"&amp;-SUMIFS(AS6:AS42,AS6:AS42,"&lt;0"))</f>
        <v>3:0</v>
      </c>
      <c r="AS3" s="87"/>
      <c r="AT3" s="87" t="str">
        <f>IF(COUNT(AT6:AU42)=0, "", SUMIFS(AU6:AU42,AU6:AU42,"&gt;0")&amp;":"&amp;-SUMIFS(AU6:AU42,AU6:AU42,"&lt;0"))</f>
        <v>3:0</v>
      </c>
      <c r="AU3" s="87"/>
      <c r="AV3" s="87" t="str">
        <f>IF(COUNT(AV6:AW42)=0, "", SUMIFS(AW6:AW42,AW6:AW42,"&gt;0")&amp;":"&amp;-SUMIFS(AW6:AW42,AW6:AW42,"&lt;0"))</f>
        <v>1:2</v>
      </c>
      <c r="AW3" s="87"/>
      <c r="AX3" s="87" t="str">
        <f>IF(COUNT(AX6:AY42)=0, "", SUMIFS(AY6:AY42,AY6:AY42,"&gt;0")&amp;":"&amp;-SUMIFS(AY6:AY42,AY6:AY42,"&lt;0"))</f>
        <v>1:0</v>
      </c>
      <c r="AY3" s="87"/>
      <c r="AZ3" s="87" t="str">
        <f>IF(COUNT(AZ6:BA42)=0, "", SUMIFS(BA6:BA42,BA6:BA42,"&gt;0")&amp;":"&amp;-SUMIFS(BA6:BA42,BA6:BA42,"&lt;0"))</f>
        <v>1:1</v>
      </c>
      <c r="BA3" s="87"/>
      <c r="BB3" s="87" t="str">
        <f>IF(COUNT(BB6:BC42)=0, "", SUMIFS(BC6:BC42,BC6:BC42,"&gt;0")&amp;":"&amp;-SUMIFS(BC6:BC42,BC6:BC42,"&lt;0"))</f>
        <v>0:1</v>
      </c>
      <c r="BC3" s="87"/>
      <c r="BD3" s="87" t="str">
        <f>IF(COUNT(BD6:BE42)=0, "", SUMIFS(BE6:BE42,BE6:BE42,"&gt;0")&amp;":"&amp;-SUMIFS(BE6:BE42,BE6:BE42,"&lt;0"))</f>
        <v>3:1</v>
      </c>
      <c r="BE3" s="87"/>
      <c r="BF3" s="87" t="str">
        <f>IF(COUNT(BF6:BG42)=0, "", SUMIFS(BG6:BG42,BG6:BG42,"&gt;0")&amp;":"&amp;-SUMIFS(BG6:BG42,BG6:BG42,"&lt;0"))</f>
        <v>1:0</v>
      </c>
      <c r="BG3" s="87"/>
      <c r="BH3" s="15"/>
      <c r="BI3" s="15"/>
      <c r="BJ3" s="15"/>
      <c r="BK3" s="15"/>
      <c r="BL3" s="15"/>
    </row>
    <row r="4" spans="1:64" ht="13.95" customHeight="1" x14ac:dyDescent="0.3">
      <c r="A4" s="17" t="s">
        <v>2</v>
      </c>
      <c r="B4" s="18"/>
      <c r="C4" s="19"/>
      <c r="D4" s="20"/>
      <c r="E4" s="19"/>
      <c r="F4" s="86" t="s">
        <v>3</v>
      </c>
      <c r="G4" s="86"/>
      <c r="H4" s="86" t="s">
        <v>4</v>
      </c>
      <c r="I4" s="86"/>
      <c r="J4" s="86" t="s">
        <v>5</v>
      </c>
      <c r="K4" s="86"/>
      <c r="L4" s="86" t="s">
        <v>6</v>
      </c>
      <c r="M4" s="86"/>
      <c r="N4" s="86" t="s">
        <v>7</v>
      </c>
      <c r="O4" s="86"/>
      <c r="P4" s="86" t="s">
        <v>8</v>
      </c>
      <c r="Q4" s="86"/>
      <c r="R4" s="86" t="s">
        <v>3</v>
      </c>
      <c r="S4" s="86"/>
      <c r="T4" s="86" t="s">
        <v>4</v>
      </c>
      <c r="U4" s="86"/>
      <c r="V4" s="86" t="s">
        <v>5</v>
      </c>
      <c r="W4" s="86"/>
      <c r="X4" s="86" t="s">
        <v>6</v>
      </c>
      <c r="Y4" s="86"/>
      <c r="Z4" s="86" t="s">
        <v>7</v>
      </c>
      <c r="AA4" s="86"/>
      <c r="AB4" s="86" t="s">
        <v>9</v>
      </c>
      <c r="AC4" s="86"/>
      <c r="AD4" s="86" t="s">
        <v>10</v>
      </c>
      <c r="AE4" s="86"/>
      <c r="AF4" s="86" t="s">
        <v>8</v>
      </c>
      <c r="AG4" s="86"/>
      <c r="AH4" s="86" t="s">
        <v>3</v>
      </c>
      <c r="AI4" s="86"/>
      <c r="AJ4" s="86" t="s">
        <v>4</v>
      </c>
      <c r="AK4" s="86"/>
      <c r="AL4" s="86" t="s">
        <v>6</v>
      </c>
      <c r="AM4" s="86"/>
      <c r="AN4" s="86" t="s">
        <v>10</v>
      </c>
      <c r="AO4" s="86"/>
      <c r="AP4" s="86" t="s">
        <v>8</v>
      </c>
      <c r="AQ4" s="86"/>
      <c r="AR4" s="86" t="s">
        <v>10</v>
      </c>
      <c r="AS4" s="86"/>
      <c r="AT4" s="86" t="s">
        <v>3</v>
      </c>
      <c r="AU4" s="86"/>
      <c r="AV4" s="85" t="s">
        <v>5</v>
      </c>
      <c r="AW4" s="85"/>
      <c r="AX4" s="85" t="s">
        <v>11</v>
      </c>
      <c r="AY4" s="85"/>
      <c r="AZ4" s="85" t="s">
        <v>5</v>
      </c>
      <c r="BA4" s="85"/>
      <c r="BB4" s="85" t="s">
        <v>6</v>
      </c>
      <c r="BC4" s="85"/>
      <c r="BD4" s="85" t="s">
        <v>8</v>
      </c>
      <c r="BE4" s="85"/>
      <c r="BF4" s="85" t="s">
        <v>10</v>
      </c>
      <c r="BG4" s="85"/>
    </row>
    <row r="5" spans="1:64" s="25" customFormat="1" ht="13.8" x14ac:dyDescent="0.25">
      <c r="A5" s="21" t="s">
        <v>12</v>
      </c>
      <c r="B5" s="22" t="s">
        <v>13</v>
      </c>
      <c r="C5" s="22" t="s">
        <v>14</v>
      </c>
      <c r="D5" s="23" t="s">
        <v>15</v>
      </c>
      <c r="E5" s="22" t="s">
        <v>16</v>
      </c>
      <c r="F5" s="22">
        <v>1</v>
      </c>
      <c r="G5" s="22">
        <v>1</v>
      </c>
      <c r="H5" s="22">
        <v>2</v>
      </c>
      <c r="I5" s="22">
        <v>2</v>
      </c>
      <c r="J5" s="22">
        <v>3</v>
      </c>
      <c r="K5" s="22">
        <v>3</v>
      </c>
      <c r="L5" s="23">
        <v>4</v>
      </c>
      <c r="M5" s="22">
        <v>4</v>
      </c>
      <c r="N5" s="23">
        <v>5</v>
      </c>
      <c r="O5" s="22">
        <v>5</v>
      </c>
      <c r="P5" s="23">
        <v>6</v>
      </c>
      <c r="Q5" s="22">
        <v>6</v>
      </c>
      <c r="R5" s="23">
        <v>7</v>
      </c>
      <c r="S5" s="22">
        <v>7</v>
      </c>
      <c r="T5" s="23">
        <v>8</v>
      </c>
      <c r="U5" s="22">
        <v>8</v>
      </c>
      <c r="V5" s="23">
        <v>9</v>
      </c>
      <c r="W5" s="22">
        <v>9</v>
      </c>
      <c r="X5" s="23">
        <v>10</v>
      </c>
      <c r="Y5" s="22">
        <v>10</v>
      </c>
      <c r="Z5" s="23">
        <v>11</v>
      </c>
      <c r="AA5" s="22">
        <v>11</v>
      </c>
      <c r="AB5" s="23">
        <v>12</v>
      </c>
      <c r="AC5" s="22">
        <v>12</v>
      </c>
      <c r="AD5" s="23">
        <v>13</v>
      </c>
      <c r="AE5" s="22">
        <v>13</v>
      </c>
      <c r="AF5" s="23">
        <v>14</v>
      </c>
      <c r="AG5" s="22">
        <v>14</v>
      </c>
      <c r="AH5" s="23">
        <v>15</v>
      </c>
      <c r="AI5" s="22">
        <v>15</v>
      </c>
      <c r="AJ5" s="23">
        <v>16</v>
      </c>
      <c r="AK5" s="22">
        <v>16</v>
      </c>
      <c r="AL5" s="23">
        <v>17</v>
      </c>
      <c r="AM5" s="22">
        <v>17</v>
      </c>
      <c r="AN5" s="23">
        <v>18</v>
      </c>
      <c r="AO5" s="22">
        <v>18</v>
      </c>
      <c r="AP5" s="23">
        <v>19</v>
      </c>
      <c r="AQ5" s="22">
        <v>19</v>
      </c>
      <c r="AR5" s="23">
        <v>20</v>
      </c>
      <c r="AS5" s="22">
        <v>20</v>
      </c>
      <c r="AT5" s="23">
        <v>21</v>
      </c>
      <c r="AU5" s="22">
        <v>21</v>
      </c>
      <c r="AV5" s="23">
        <v>22</v>
      </c>
      <c r="AW5" s="22">
        <v>22</v>
      </c>
      <c r="AX5" s="23">
        <v>23</v>
      </c>
      <c r="AY5" s="22">
        <v>23</v>
      </c>
      <c r="AZ5" s="23">
        <v>24</v>
      </c>
      <c r="BA5" s="22">
        <v>24</v>
      </c>
      <c r="BB5" s="23">
        <v>25</v>
      </c>
      <c r="BC5" s="22">
        <v>25</v>
      </c>
      <c r="BD5" s="23">
        <v>26</v>
      </c>
      <c r="BE5" s="22">
        <v>26</v>
      </c>
      <c r="BF5" s="23">
        <v>27</v>
      </c>
      <c r="BG5" s="22">
        <v>27</v>
      </c>
      <c r="BH5" s="22" t="s">
        <v>17</v>
      </c>
      <c r="BI5" s="22" t="s">
        <v>18</v>
      </c>
      <c r="BJ5" s="24"/>
      <c r="BK5" s="24"/>
      <c r="BL5" s="24"/>
    </row>
    <row r="6" spans="1:64" ht="13.8" customHeight="1" x14ac:dyDescent="0.3">
      <c r="A6" s="5" t="s">
        <v>19</v>
      </c>
      <c r="B6" s="26" t="s">
        <v>20</v>
      </c>
      <c r="C6" s="27">
        <v>33755</v>
      </c>
      <c r="D6" s="28">
        <f t="shared" ref="D6:D34" si="0">YEARFRAC(C6,$B$1)</f>
        <v>29.433333333333334</v>
      </c>
      <c r="E6" s="29" t="s">
        <v>21</v>
      </c>
      <c r="F6" s="4">
        <v>90</v>
      </c>
      <c r="G6" s="30">
        <v>1</v>
      </c>
      <c r="H6" s="4">
        <v>90</v>
      </c>
      <c r="I6" s="30"/>
      <c r="J6" s="4">
        <v>90</v>
      </c>
      <c r="K6" s="31"/>
      <c r="L6" s="4">
        <v>90</v>
      </c>
      <c r="M6" s="30"/>
      <c r="N6" s="4">
        <v>90</v>
      </c>
      <c r="O6" s="30"/>
      <c r="P6" s="4">
        <v>90</v>
      </c>
      <c r="Q6" s="30"/>
      <c r="R6" s="4">
        <v>90</v>
      </c>
      <c r="S6" s="30"/>
      <c r="T6" s="32">
        <v>90</v>
      </c>
      <c r="U6" s="33"/>
      <c r="V6" s="4">
        <v>90</v>
      </c>
      <c r="W6" s="33"/>
      <c r="X6" s="4">
        <v>90</v>
      </c>
      <c r="Y6" s="30"/>
      <c r="Z6" s="4">
        <v>90</v>
      </c>
      <c r="AA6" s="30"/>
      <c r="AB6" s="34">
        <v>45</v>
      </c>
      <c r="AC6" s="30"/>
      <c r="AD6" s="4">
        <v>90</v>
      </c>
      <c r="AE6" s="30">
        <v>1</v>
      </c>
      <c r="AF6" s="4">
        <v>90</v>
      </c>
      <c r="AG6" s="30"/>
      <c r="AH6" s="35">
        <v>90</v>
      </c>
      <c r="AI6" s="30"/>
      <c r="AK6" s="30"/>
      <c r="AL6" s="35">
        <v>90</v>
      </c>
      <c r="AM6" s="30">
        <v>1</v>
      </c>
      <c r="AN6" s="4">
        <v>90</v>
      </c>
      <c r="AO6" s="30"/>
      <c r="AP6" s="4">
        <v>90</v>
      </c>
      <c r="AQ6" s="30"/>
      <c r="AR6" s="35">
        <v>90</v>
      </c>
      <c r="AS6" s="30"/>
      <c r="AT6" s="35">
        <v>90</v>
      </c>
      <c r="AU6" s="30"/>
      <c r="AV6" s="34">
        <v>90</v>
      </c>
      <c r="AW6" s="33"/>
      <c r="AX6" s="36"/>
      <c r="AY6" s="37"/>
      <c r="AZ6" s="4">
        <v>90</v>
      </c>
      <c r="BA6" s="33"/>
      <c r="BB6" s="4">
        <v>90</v>
      </c>
      <c r="BC6" s="30"/>
      <c r="BE6" s="30"/>
      <c r="BG6" s="30"/>
      <c r="BH6" s="38">
        <f t="shared" ref="BH6:BI34" si="1">+F6+H6+J6+L6+N6+P6+R6+T6+V6+X6+Z6+AJ6+AB6+AD6+AF6+AP6+AT6+AH6+AL6+AN6+AR6+AV6+AX6+AZ6+BB6+BD6+BF6</f>
        <v>2025</v>
      </c>
      <c r="BI6" s="38">
        <f t="shared" si="1"/>
        <v>3</v>
      </c>
      <c r="BK6">
        <f t="shared" ref="BK6:BK34" si="2">BH6/BH$38</f>
        <v>7.6039202433254474E-2</v>
      </c>
      <c r="BL6">
        <f t="shared" ref="BL6:BL34" si="3">BK6*D6</f>
        <v>2.2380871916187899</v>
      </c>
    </row>
    <row r="7" spans="1:64" ht="13.8" customHeight="1" x14ac:dyDescent="0.3">
      <c r="A7" s="5" t="s">
        <v>22</v>
      </c>
      <c r="B7" s="38" t="s">
        <v>23</v>
      </c>
      <c r="C7" s="27">
        <v>35455</v>
      </c>
      <c r="D7" s="28">
        <f t="shared" si="0"/>
        <v>24.780555555555555</v>
      </c>
      <c r="E7" s="39" t="s">
        <v>24</v>
      </c>
      <c r="F7" s="40">
        <v>36</v>
      </c>
      <c r="G7" s="30"/>
      <c r="I7" s="30"/>
      <c r="K7" s="30"/>
      <c r="M7" s="30"/>
      <c r="N7" s="4">
        <v>90</v>
      </c>
      <c r="O7" s="30"/>
      <c r="P7" s="4">
        <v>90</v>
      </c>
      <c r="Q7" s="30"/>
      <c r="R7" s="4">
        <v>90</v>
      </c>
      <c r="S7" s="30"/>
      <c r="T7" s="32">
        <v>90</v>
      </c>
      <c r="U7" s="30">
        <v>-4</v>
      </c>
      <c r="W7" s="30"/>
      <c r="X7" s="4">
        <v>90</v>
      </c>
      <c r="Y7" s="30">
        <v>-1</v>
      </c>
      <c r="Z7" s="4">
        <v>90</v>
      </c>
      <c r="AA7" s="30">
        <v>-1</v>
      </c>
      <c r="AB7" s="4">
        <v>90</v>
      </c>
      <c r="AC7" s="30"/>
      <c r="AD7" s="4">
        <v>90</v>
      </c>
      <c r="AE7" s="30">
        <v>-1</v>
      </c>
      <c r="AF7" s="4">
        <v>90</v>
      </c>
      <c r="AG7" s="30"/>
      <c r="AH7" s="35">
        <v>90</v>
      </c>
      <c r="AI7" s="30"/>
      <c r="AJ7" s="4">
        <v>90</v>
      </c>
      <c r="AK7" s="30"/>
      <c r="AL7" s="35">
        <v>90</v>
      </c>
      <c r="AM7" s="30">
        <v>-1</v>
      </c>
      <c r="AN7" s="4">
        <v>90</v>
      </c>
      <c r="AO7" s="30">
        <v>-2</v>
      </c>
      <c r="AP7" s="4">
        <v>90</v>
      </c>
      <c r="AQ7" s="30">
        <v>-1</v>
      </c>
      <c r="AR7" s="35">
        <v>90</v>
      </c>
      <c r="AS7" s="30"/>
      <c r="AT7" s="35">
        <v>90</v>
      </c>
      <c r="AU7" s="30"/>
      <c r="AV7" s="4">
        <v>90</v>
      </c>
      <c r="AW7" s="30">
        <v>-2</v>
      </c>
      <c r="AX7" s="4">
        <v>90</v>
      </c>
      <c r="AY7" s="33"/>
      <c r="AZ7" s="4">
        <v>90</v>
      </c>
      <c r="BA7" s="30">
        <v>-1</v>
      </c>
      <c r="BB7" s="4">
        <v>90</v>
      </c>
      <c r="BC7" s="30">
        <v>-1</v>
      </c>
      <c r="BD7" s="4">
        <v>90</v>
      </c>
      <c r="BE7" s="30">
        <v>-1</v>
      </c>
      <c r="BF7" s="4">
        <v>90</v>
      </c>
      <c r="BG7" s="30"/>
      <c r="BH7" s="38">
        <f t="shared" si="1"/>
        <v>2016</v>
      </c>
      <c r="BI7" s="38">
        <f t="shared" si="1"/>
        <v>-16</v>
      </c>
      <c r="BK7">
        <f t="shared" si="2"/>
        <v>7.5701250422440011E-2</v>
      </c>
      <c r="BL7">
        <f t="shared" si="3"/>
        <v>1.875919041718298</v>
      </c>
    </row>
    <row r="8" spans="1:64" ht="13.8" customHeight="1" x14ac:dyDescent="0.3">
      <c r="A8" s="5" t="s">
        <v>25</v>
      </c>
      <c r="B8" s="38" t="s">
        <v>26</v>
      </c>
      <c r="C8" s="27">
        <v>35251</v>
      </c>
      <c r="D8" s="28">
        <f t="shared" si="0"/>
        <v>25.336111111111112</v>
      </c>
      <c r="E8" s="39" t="s">
        <v>27</v>
      </c>
      <c r="F8" s="41">
        <v>61</v>
      </c>
      <c r="G8" s="30"/>
      <c r="H8" s="41">
        <v>86</v>
      </c>
      <c r="I8" s="30"/>
      <c r="J8" s="41">
        <v>45</v>
      </c>
      <c r="K8" s="30"/>
      <c r="L8" s="40">
        <v>3</v>
      </c>
      <c r="M8" s="30"/>
      <c r="N8" s="41">
        <v>70</v>
      </c>
      <c r="O8" s="30"/>
      <c r="P8" s="4">
        <v>90</v>
      </c>
      <c r="Q8" s="30">
        <v>1</v>
      </c>
      <c r="R8" s="41">
        <v>87</v>
      </c>
      <c r="S8" s="30"/>
      <c r="T8" s="32">
        <v>90</v>
      </c>
      <c r="U8" s="30"/>
      <c r="V8" s="4">
        <v>90</v>
      </c>
      <c r="W8" s="30"/>
      <c r="X8" s="4">
        <v>90</v>
      </c>
      <c r="Y8" s="30"/>
      <c r="Z8" s="4">
        <v>90</v>
      </c>
      <c r="AA8" s="30"/>
      <c r="AB8" s="42">
        <v>25</v>
      </c>
      <c r="AC8" s="30"/>
      <c r="AD8" s="4">
        <v>90</v>
      </c>
      <c r="AE8" s="30"/>
      <c r="AF8" s="34">
        <v>78</v>
      </c>
      <c r="AG8" s="30"/>
      <c r="AH8" s="43">
        <v>81</v>
      </c>
      <c r="AI8" s="30"/>
      <c r="AJ8" s="4">
        <v>90</v>
      </c>
      <c r="AK8" s="30"/>
      <c r="AL8" s="35">
        <v>90</v>
      </c>
      <c r="AM8" s="30"/>
      <c r="AN8" s="4">
        <v>90</v>
      </c>
      <c r="AO8" s="30"/>
      <c r="AP8" s="4">
        <v>90</v>
      </c>
      <c r="AQ8" s="30">
        <v>1</v>
      </c>
      <c r="AR8" s="35">
        <v>90</v>
      </c>
      <c r="AS8" s="30"/>
      <c r="AT8" s="35">
        <v>90</v>
      </c>
      <c r="AU8" s="33">
        <v>1</v>
      </c>
      <c r="AV8" s="4">
        <v>90</v>
      </c>
      <c r="AW8" s="33"/>
      <c r="AX8" s="4">
        <v>90</v>
      </c>
      <c r="AY8" s="30"/>
      <c r="AZ8" s="4">
        <v>90</v>
      </c>
      <c r="BA8" s="30"/>
      <c r="BB8" s="34">
        <v>75</v>
      </c>
      <c r="BC8" s="30"/>
      <c r="BE8" s="30"/>
      <c r="BG8" s="30"/>
      <c r="BH8" s="38">
        <f t="shared" si="1"/>
        <v>1961</v>
      </c>
      <c r="BI8" s="38">
        <f t="shared" si="1"/>
        <v>3</v>
      </c>
      <c r="BK8">
        <f t="shared" si="2"/>
        <v>7.3635988134129401E-2</v>
      </c>
      <c r="BL8">
        <f t="shared" si="3"/>
        <v>1.8656495771427619</v>
      </c>
    </row>
    <row r="9" spans="1:64" ht="13.8" customHeight="1" x14ac:dyDescent="0.3">
      <c r="A9" s="5" t="s">
        <v>28</v>
      </c>
      <c r="B9" s="38" t="s">
        <v>29</v>
      </c>
      <c r="C9" s="27">
        <v>31944</v>
      </c>
      <c r="D9" s="28">
        <f t="shared" si="0"/>
        <v>34.388888888888886</v>
      </c>
      <c r="E9" s="38" t="s">
        <v>21</v>
      </c>
      <c r="F9" s="41">
        <v>86</v>
      </c>
      <c r="G9" s="30"/>
      <c r="H9" s="41">
        <v>86</v>
      </c>
      <c r="I9" s="30"/>
      <c r="K9" s="31"/>
      <c r="L9" s="4">
        <v>90</v>
      </c>
      <c r="M9" s="30"/>
      <c r="N9" s="4">
        <v>90</v>
      </c>
      <c r="O9" s="30"/>
      <c r="P9" s="4">
        <v>90</v>
      </c>
      <c r="Q9" s="31"/>
      <c r="R9" s="4">
        <v>90</v>
      </c>
      <c r="S9" s="30"/>
      <c r="T9" s="32">
        <v>90</v>
      </c>
      <c r="U9" s="30"/>
      <c r="V9" s="4">
        <v>90</v>
      </c>
      <c r="W9" s="33"/>
      <c r="X9" s="4">
        <v>90</v>
      </c>
      <c r="Y9" s="44"/>
      <c r="Z9" s="36"/>
      <c r="AA9" s="37"/>
      <c r="AB9" s="4">
        <v>90</v>
      </c>
      <c r="AC9" s="30"/>
      <c r="AD9" s="4">
        <v>90</v>
      </c>
      <c r="AE9" s="33"/>
      <c r="AF9" s="34">
        <v>85</v>
      </c>
      <c r="AG9" s="33"/>
      <c r="AH9" s="35">
        <v>90</v>
      </c>
      <c r="AI9" s="30"/>
      <c r="AJ9" s="4">
        <v>90</v>
      </c>
      <c r="AK9" s="30"/>
      <c r="AL9" s="43">
        <v>36</v>
      </c>
      <c r="AM9" s="30"/>
      <c r="AO9" s="30"/>
      <c r="AP9" s="4">
        <v>90</v>
      </c>
      <c r="AQ9" s="30"/>
      <c r="AR9" s="35">
        <v>90</v>
      </c>
      <c r="AS9" s="30"/>
      <c r="AT9" s="35">
        <v>90</v>
      </c>
      <c r="AU9" s="30"/>
      <c r="AV9" s="4">
        <v>90</v>
      </c>
      <c r="AW9" s="33">
        <v>1</v>
      </c>
      <c r="AX9" s="36"/>
      <c r="AY9" s="37"/>
      <c r="AZ9" s="4">
        <v>90</v>
      </c>
      <c r="BA9" s="30"/>
      <c r="BC9" s="30"/>
      <c r="BD9" s="4">
        <v>90</v>
      </c>
      <c r="BE9" s="33"/>
      <c r="BF9" s="4">
        <v>90</v>
      </c>
      <c r="BG9" s="30"/>
      <c r="BH9" s="38">
        <f t="shared" si="1"/>
        <v>1913</v>
      </c>
      <c r="BI9" s="38">
        <f t="shared" si="1"/>
        <v>1</v>
      </c>
      <c r="BK9">
        <f t="shared" si="2"/>
        <v>7.183357740978559E-2</v>
      </c>
      <c r="BL9">
        <f t="shared" si="3"/>
        <v>2.4702769120365153</v>
      </c>
    </row>
    <row r="10" spans="1:64" ht="13.8" customHeight="1" x14ac:dyDescent="0.3">
      <c r="A10" s="5" t="s">
        <v>30</v>
      </c>
      <c r="B10" s="38" t="s">
        <v>31</v>
      </c>
      <c r="C10" s="27">
        <v>32066</v>
      </c>
      <c r="D10" s="28">
        <f t="shared" si="0"/>
        <v>34.055555555555557</v>
      </c>
      <c r="E10" s="38" t="s">
        <v>32</v>
      </c>
      <c r="F10" s="4">
        <v>90</v>
      </c>
      <c r="G10" s="30"/>
      <c r="H10" s="4">
        <v>90</v>
      </c>
      <c r="I10" s="30"/>
      <c r="J10" s="4">
        <v>90</v>
      </c>
      <c r="K10" s="31"/>
      <c r="L10" s="4">
        <v>90</v>
      </c>
      <c r="M10" s="30"/>
      <c r="N10" s="40">
        <v>27</v>
      </c>
      <c r="O10" s="30"/>
      <c r="P10" s="4">
        <v>90</v>
      </c>
      <c r="Q10" s="30"/>
      <c r="R10" s="4">
        <v>90</v>
      </c>
      <c r="S10" s="30"/>
      <c r="T10" s="45">
        <v>35</v>
      </c>
      <c r="U10" s="30"/>
      <c r="V10" s="4">
        <v>90</v>
      </c>
      <c r="W10" s="30">
        <v>1</v>
      </c>
      <c r="X10" s="4">
        <v>90</v>
      </c>
      <c r="Y10" s="30"/>
      <c r="Z10" s="34">
        <v>75</v>
      </c>
      <c r="AA10" s="30">
        <v>1</v>
      </c>
      <c r="AB10" s="34">
        <v>65</v>
      </c>
      <c r="AC10" s="30">
        <v>1</v>
      </c>
      <c r="AD10" s="4">
        <v>90</v>
      </c>
      <c r="AE10" s="33"/>
      <c r="AF10" s="4">
        <v>90</v>
      </c>
      <c r="AG10" s="30"/>
      <c r="AH10" s="43">
        <v>66</v>
      </c>
      <c r="AI10" s="30">
        <v>1</v>
      </c>
      <c r="AJ10" s="34">
        <v>85</v>
      </c>
      <c r="AK10" s="33"/>
      <c r="AL10" s="43">
        <v>86</v>
      </c>
      <c r="AM10" s="46">
        <v>1</v>
      </c>
      <c r="AN10" s="36"/>
      <c r="AO10" s="37"/>
      <c r="AQ10" s="30"/>
      <c r="AR10" s="35">
        <v>90</v>
      </c>
      <c r="AS10" s="30">
        <v>1</v>
      </c>
      <c r="AT10" s="35"/>
      <c r="AU10" s="30"/>
      <c r="AV10" s="4">
        <v>90</v>
      </c>
      <c r="AW10" s="33"/>
      <c r="AX10" s="36"/>
      <c r="AY10" s="37"/>
      <c r="AZ10" s="4">
        <v>90</v>
      </c>
      <c r="BA10" s="30"/>
      <c r="BB10" s="4">
        <v>90</v>
      </c>
      <c r="BC10" s="33"/>
      <c r="BD10" s="4">
        <v>90</v>
      </c>
      <c r="BE10" s="30">
        <v>1</v>
      </c>
      <c r="BF10" s="4">
        <v>90</v>
      </c>
      <c r="BG10" s="30"/>
      <c r="BH10" s="38">
        <f t="shared" si="1"/>
        <v>1879</v>
      </c>
      <c r="BI10" s="38">
        <f t="shared" si="1"/>
        <v>7</v>
      </c>
      <c r="BK10">
        <f t="shared" si="2"/>
        <v>7.0556869813375389E-2</v>
      </c>
      <c r="BL10">
        <f t="shared" si="3"/>
        <v>2.4028533997555064</v>
      </c>
    </row>
    <row r="11" spans="1:64" ht="13.8" customHeight="1" x14ac:dyDescent="0.3">
      <c r="A11" s="5" t="s">
        <v>33</v>
      </c>
      <c r="B11" s="38" t="s">
        <v>23</v>
      </c>
      <c r="C11" s="27">
        <v>35095</v>
      </c>
      <c r="D11" s="28">
        <f t="shared" si="0"/>
        <v>25.766666666666666</v>
      </c>
      <c r="E11" s="38" t="s">
        <v>21</v>
      </c>
      <c r="F11" s="4">
        <v>90</v>
      </c>
      <c r="G11" s="30"/>
      <c r="H11" s="4">
        <v>90</v>
      </c>
      <c r="I11" s="30"/>
      <c r="J11" s="4">
        <v>90</v>
      </c>
      <c r="K11" s="30"/>
      <c r="L11" s="4">
        <v>90</v>
      </c>
      <c r="M11" s="30"/>
      <c r="N11" s="4">
        <v>90</v>
      </c>
      <c r="O11" s="30"/>
      <c r="P11" s="4">
        <v>90</v>
      </c>
      <c r="Q11" s="30"/>
      <c r="R11" s="41">
        <v>87</v>
      </c>
      <c r="S11" s="30"/>
      <c r="T11" s="32"/>
      <c r="U11" s="30"/>
      <c r="W11" s="30"/>
      <c r="Y11" s="30"/>
      <c r="Z11" s="4">
        <v>90</v>
      </c>
      <c r="AA11" s="44"/>
      <c r="AB11" s="4">
        <v>90</v>
      </c>
      <c r="AC11" s="30"/>
      <c r="AD11" s="42">
        <v>45</v>
      </c>
      <c r="AE11" s="30"/>
      <c r="AF11" s="4">
        <v>90</v>
      </c>
      <c r="AG11" s="30"/>
      <c r="AH11" s="35">
        <v>90</v>
      </c>
      <c r="AI11" s="33"/>
      <c r="AJ11" s="34">
        <v>72</v>
      </c>
      <c r="AK11" s="30"/>
      <c r="AL11" s="43">
        <v>69</v>
      </c>
      <c r="AM11" s="30"/>
      <c r="AN11" s="34">
        <v>56</v>
      </c>
      <c r="AO11" s="33">
        <v>1</v>
      </c>
      <c r="AP11" s="42">
        <v>24</v>
      </c>
      <c r="AQ11" s="30"/>
      <c r="AR11" s="47">
        <v>13</v>
      </c>
      <c r="AS11" s="30"/>
      <c r="AT11" s="35"/>
      <c r="AU11" s="30"/>
      <c r="AV11" s="34">
        <v>85</v>
      </c>
      <c r="AW11" s="33"/>
      <c r="AX11" s="42">
        <v>4</v>
      </c>
      <c r="AY11" s="30"/>
      <c r="AZ11" s="34">
        <v>79</v>
      </c>
      <c r="BA11" s="30"/>
      <c r="BB11" s="42">
        <v>2</v>
      </c>
      <c r="BC11" s="30"/>
      <c r="BD11" s="4">
        <v>90</v>
      </c>
      <c r="BE11" s="30"/>
      <c r="BF11" s="4">
        <v>90</v>
      </c>
      <c r="BG11" s="30"/>
      <c r="BH11" s="38">
        <f t="shared" si="1"/>
        <v>1616</v>
      </c>
      <c r="BI11" s="38">
        <f t="shared" si="1"/>
        <v>1</v>
      </c>
      <c r="BK11">
        <f t="shared" si="2"/>
        <v>6.0681161052908265E-2</v>
      </c>
      <c r="BL11">
        <f t="shared" si="3"/>
        <v>1.5635512497966029</v>
      </c>
    </row>
    <row r="12" spans="1:64" ht="13.8" customHeight="1" x14ac:dyDescent="0.3">
      <c r="A12" s="5" t="s">
        <v>34</v>
      </c>
      <c r="B12" s="38" t="s">
        <v>35</v>
      </c>
      <c r="C12" s="27">
        <v>37162</v>
      </c>
      <c r="D12" s="28">
        <f t="shared" si="0"/>
        <v>20.105555555555554</v>
      </c>
      <c r="E12" s="38" t="s">
        <v>27</v>
      </c>
      <c r="F12" s="40">
        <v>4</v>
      </c>
      <c r="G12" s="30"/>
      <c r="I12" s="30"/>
      <c r="K12" s="30"/>
      <c r="M12" s="30"/>
      <c r="N12" s="4">
        <v>90</v>
      </c>
      <c r="O12" s="30">
        <v>1</v>
      </c>
      <c r="P12" s="41">
        <v>62</v>
      </c>
      <c r="Q12" s="30"/>
      <c r="R12" s="41">
        <v>55</v>
      </c>
      <c r="S12" s="30"/>
      <c r="T12" s="48">
        <v>84</v>
      </c>
      <c r="U12" s="33">
        <v>1</v>
      </c>
      <c r="V12" s="34">
        <v>89</v>
      </c>
      <c r="W12" s="30"/>
      <c r="X12" s="34">
        <v>75</v>
      </c>
      <c r="Y12" s="49"/>
      <c r="Z12" s="34">
        <v>60</v>
      </c>
      <c r="AA12" s="30"/>
      <c r="AB12" s="42">
        <v>25</v>
      </c>
      <c r="AC12" s="30"/>
      <c r="AD12" s="4">
        <v>90</v>
      </c>
      <c r="AE12" s="30"/>
      <c r="AF12" s="4">
        <v>90</v>
      </c>
      <c r="AG12" s="30"/>
      <c r="AH12" s="43">
        <v>81</v>
      </c>
      <c r="AI12" s="30">
        <v>1</v>
      </c>
      <c r="AJ12" s="4">
        <v>90</v>
      </c>
      <c r="AK12" s="30"/>
      <c r="AL12" s="43">
        <v>84</v>
      </c>
      <c r="AM12" s="33"/>
      <c r="AN12" s="34">
        <v>71</v>
      </c>
      <c r="AO12" s="30"/>
      <c r="AP12" s="34">
        <v>66</v>
      </c>
      <c r="AQ12" s="30"/>
      <c r="AR12" s="47">
        <v>18</v>
      </c>
      <c r="AS12" s="30"/>
      <c r="AT12" s="43">
        <v>84</v>
      </c>
      <c r="AU12" s="30">
        <v>2</v>
      </c>
      <c r="AV12" s="34">
        <v>88</v>
      </c>
      <c r="AW12" s="30"/>
      <c r="AX12" s="42">
        <v>4</v>
      </c>
      <c r="AY12" s="30"/>
      <c r="AZ12" s="42">
        <v>5</v>
      </c>
      <c r="BA12" s="33"/>
      <c r="BB12" s="36"/>
      <c r="BC12" s="37"/>
      <c r="BD12" s="4">
        <v>90</v>
      </c>
      <c r="BE12" s="30"/>
      <c r="BF12" s="34">
        <v>85</v>
      </c>
      <c r="BG12" s="33"/>
      <c r="BH12" s="38">
        <f t="shared" si="1"/>
        <v>1490</v>
      </c>
      <c r="BI12" s="38">
        <f t="shared" si="1"/>
        <v>5</v>
      </c>
      <c r="BK12">
        <f t="shared" si="2"/>
        <v>5.5949832901505764E-2</v>
      </c>
      <c r="BL12">
        <f t="shared" si="3"/>
        <v>1.1249024737252742</v>
      </c>
    </row>
    <row r="13" spans="1:64" s="5" customFormat="1" ht="13.8" customHeight="1" x14ac:dyDescent="0.3">
      <c r="A13" s="5" t="s">
        <v>36</v>
      </c>
      <c r="B13" s="38" t="s">
        <v>23</v>
      </c>
      <c r="C13" s="27">
        <v>34208</v>
      </c>
      <c r="D13" s="28">
        <f t="shared" si="0"/>
        <v>28.191666666666666</v>
      </c>
      <c r="E13" s="38" t="s">
        <v>21</v>
      </c>
      <c r="F13" s="40">
        <v>4</v>
      </c>
      <c r="G13" s="4"/>
      <c r="H13" s="50">
        <v>4</v>
      </c>
      <c r="I13" s="4"/>
      <c r="J13" s="35">
        <v>90</v>
      </c>
      <c r="K13" s="51"/>
      <c r="L13" s="50">
        <v>34</v>
      </c>
      <c r="M13" s="4"/>
      <c r="N13" s="52">
        <v>82</v>
      </c>
      <c r="O13" s="4"/>
      <c r="P13" s="35">
        <v>90</v>
      </c>
      <c r="Q13" s="51"/>
      <c r="R13" s="52">
        <v>87</v>
      </c>
      <c r="S13" s="4"/>
      <c r="T13" s="53">
        <v>67</v>
      </c>
      <c r="U13" s="4"/>
      <c r="V13" s="43">
        <v>89</v>
      </c>
      <c r="W13" s="49"/>
      <c r="X13" s="35"/>
      <c r="Y13" s="4"/>
      <c r="Z13" s="35">
        <v>90</v>
      </c>
      <c r="AA13" s="4"/>
      <c r="AB13" s="47">
        <v>45</v>
      </c>
      <c r="AC13" s="4"/>
      <c r="AD13" s="35"/>
      <c r="AE13" s="4"/>
      <c r="AF13" s="47">
        <v>5</v>
      </c>
      <c r="AG13" s="30"/>
      <c r="AH13" s="35">
        <v>90</v>
      </c>
      <c r="AI13" s="30"/>
      <c r="AJ13" s="35">
        <v>90</v>
      </c>
      <c r="AK13" s="4"/>
      <c r="AL13" s="35">
        <v>90</v>
      </c>
      <c r="AM13" s="30"/>
      <c r="AN13" s="4">
        <v>90</v>
      </c>
      <c r="AO13" s="30"/>
      <c r="AP13" s="35">
        <v>90</v>
      </c>
      <c r="AQ13" s="49"/>
      <c r="AR13" s="36"/>
      <c r="AS13" s="37"/>
      <c r="AT13" s="47">
        <v>45</v>
      </c>
      <c r="AU13" s="30"/>
      <c r="AV13" s="4"/>
      <c r="AW13" s="30"/>
      <c r="AX13" s="4"/>
      <c r="AY13" s="30"/>
      <c r="AZ13" s="42">
        <v>11</v>
      </c>
      <c r="BA13" s="30"/>
      <c r="BB13" s="4">
        <v>90</v>
      </c>
      <c r="BC13" s="30"/>
      <c r="BD13" s="4">
        <v>90</v>
      </c>
      <c r="BE13" s="33"/>
      <c r="BF13" s="35">
        <v>90</v>
      </c>
      <c r="BG13" s="30">
        <v>1</v>
      </c>
      <c r="BH13" s="38">
        <f t="shared" si="1"/>
        <v>1463</v>
      </c>
      <c r="BI13" s="38">
        <f t="shared" si="1"/>
        <v>1</v>
      </c>
      <c r="BJ13" s="35"/>
      <c r="BK13">
        <f t="shared" si="2"/>
        <v>5.4935976869062368E-2</v>
      </c>
      <c r="BL13">
        <f t="shared" si="3"/>
        <v>1.5487367479003167</v>
      </c>
    </row>
    <row r="14" spans="1:64" ht="13.8" customHeight="1" x14ac:dyDescent="0.3">
      <c r="A14" s="5" t="s">
        <v>37</v>
      </c>
      <c r="B14" s="38" t="s">
        <v>26</v>
      </c>
      <c r="C14" s="27">
        <v>32804</v>
      </c>
      <c r="D14" s="28">
        <f t="shared" si="0"/>
        <v>32.036111111111111</v>
      </c>
      <c r="E14" s="38" t="s">
        <v>27</v>
      </c>
      <c r="F14" s="40">
        <v>29</v>
      </c>
      <c r="G14" s="30"/>
      <c r="H14" s="40">
        <v>26</v>
      </c>
      <c r="I14" s="30"/>
      <c r="J14" s="41">
        <v>55</v>
      </c>
      <c r="K14" s="30"/>
      <c r="L14" s="40">
        <v>28</v>
      </c>
      <c r="M14" s="30"/>
      <c r="N14" s="4">
        <v>90</v>
      </c>
      <c r="O14" s="30"/>
      <c r="P14" s="4">
        <v>90</v>
      </c>
      <c r="Q14" s="30"/>
      <c r="R14" s="4">
        <v>90</v>
      </c>
      <c r="S14" s="30"/>
      <c r="T14" s="32">
        <v>90</v>
      </c>
      <c r="U14" s="30"/>
      <c r="V14" s="4">
        <v>90</v>
      </c>
      <c r="W14" s="33"/>
      <c r="X14" s="34">
        <v>69</v>
      </c>
      <c r="Y14" s="30"/>
      <c r="Z14" s="34">
        <v>60</v>
      </c>
      <c r="AA14" s="30"/>
      <c r="AB14" s="4">
        <v>90</v>
      </c>
      <c r="AC14" s="30">
        <v>2</v>
      </c>
      <c r="AD14" s="4">
        <v>90</v>
      </c>
      <c r="AE14" s="30">
        <v>1</v>
      </c>
      <c r="AG14" s="30"/>
      <c r="AH14" s="35"/>
      <c r="AI14" s="30"/>
      <c r="AJ14" s="42">
        <v>18</v>
      </c>
      <c r="AK14" s="30"/>
      <c r="AL14" s="35"/>
      <c r="AM14" s="30"/>
      <c r="AO14" s="30"/>
      <c r="AQ14" s="30"/>
      <c r="AR14" s="35"/>
      <c r="AS14" s="30"/>
      <c r="AT14" s="47">
        <v>20</v>
      </c>
      <c r="AU14" s="30"/>
      <c r="AV14" s="34">
        <v>85</v>
      </c>
      <c r="AW14" s="30"/>
      <c r="AX14" s="34">
        <v>77</v>
      </c>
      <c r="AY14" s="30">
        <v>1</v>
      </c>
      <c r="AZ14" s="4">
        <v>90</v>
      </c>
      <c r="BA14" s="30">
        <v>1</v>
      </c>
      <c r="BB14" s="34">
        <v>75</v>
      </c>
      <c r="BC14" s="30"/>
      <c r="BD14" s="34">
        <v>85</v>
      </c>
      <c r="BE14" s="30"/>
      <c r="BF14" s="4">
        <v>90</v>
      </c>
      <c r="BG14" s="30"/>
      <c r="BH14" s="38">
        <f t="shared" si="1"/>
        <v>1437</v>
      </c>
      <c r="BI14" s="38">
        <f t="shared" si="1"/>
        <v>5</v>
      </c>
      <c r="BK14">
        <f t="shared" si="2"/>
        <v>5.3959671060042805E-2</v>
      </c>
      <c r="BL14">
        <f t="shared" si="3"/>
        <v>1.728658017598538</v>
      </c>
    </row>
    <row r="15" spans="1:64" ht="13.8" customHeight="1" x14ac:dyDescent="0.3">
      <c r="A15" s="5" t="s">
        <v>38</v>
      </c>
      <c r="B15" s="38" t="s">
        <v>23</v>
      </c>
      <c r="C15" s="27">
        <v>34686</v>
      </c>
      <c r="D15" s="28">
        <f t="shared" si="0"/>
        <v>26.883333333333333</v>
      </c>
      <c r="E15" s="38" t="s">
        <v>39</v>
      </c>
      <c r="F15" s="4">
        <v>90</v>
      </c>
      <c r="G15" s="30"/>
      <c r="H15" s="40">
        <v>4</v>
      </c>
      <c r="I15" s="31"/>
      <c r="J15" s="4">
        <v>90</v>
      </c>
      <c r="K15" s="30"/>
      <c r="L15" s="4">
        <v>90</v>
      </c>
      <c r="M15" s="30"/>
      <c r="N15" s="4">
        <v>90</v>
      </c>
      <c r="O15" s="30"/>
      <c r="P15" s="4">
        <v>90</v>
      </c>
      <c r="Q15" s="30"/>
      <c r="R15" s="4">
        <v>90</v>
      </c>
      <c r="S15" s="30"/>
      <c r="T15" s="32">
        <v>90</v>
      </c>
      <c r="U15" s="30"/>
      <c r="V15" s="4">
        <v>90</v>
      </c>
      <c r="W15" s="30"/>
      <c r="X15" s="4">
        <v>90</v>
      </c>
      <c r="Y15" s="30"/>
      <c r="Z15" s="4">
        <v>90</v>
      </c>
      <c r="AA15" s="30">
        <v>1</v>
      </c>
      <c r="AB15" s="4">
        <v>90</v>
      </c>
      <c r="AC15" s="30"/>
      <c r="AE15" s="30"/>
      <c r="AG15" s="30"/>
      <c r="AH15" s="35"/>
      <c r="AI15" s="30"/>
      <c r="AK15" s="30"/>
      <c r="AL15" s="35"/>
      <c r="AM15" s="30"/>
      <c r="AN15" s="42">
        <v>19</v>
      </c>
      <c r="AO15" s="30"/>
      <c r="AP15" s="42">
        <v>24</v>
      </c>
      <c r="AQ15" s="30"/>
      <c r="AR15" s="35"/>
      <c r="AS15" s="30"/>
      <c r="AT15" s="35"/>
      <c r="AU15" s="30"/>
      <c r="AW15" s="30"/>
      <c r="AY15" s="30"/>
      <c r="BA15" s="30"/>
      <c r="BC15" s="30"/>
      <c r="BD15" s="42">
        <v>5</v>
      </c>
      <c r="BE15" s="30"/>
      <c r="BF15" s="4">
        <v>90</v>
      </c>
      <c r="BG15" s="30"/>
      <c r="BH15" s="38">
        <f t="shared" si="1"/>
        <v>1132</v>
      </c>
      <c r="BI15" s="38">
        <f t="shared" si="1"/>
        <v>1</v>
      </c>
      <c r="BK15">
        <f t="shared" si="2"/>
        <v>4.250685291577485E-2</v>
      </c>
      <c r="BL15">
        <f t="shared" si="3"/>
        <v>1.1427258958857471</v>
      </c>
    </row>
    <row r="16" spans="1:64" s="5" customFormat="1" ht="13.8" customHeight="1" x14ac:dyDescent="0.3">
      <c r="A16" s="5" t="s">
        <v>40</v>
      </c>
      <c r="B16" s="38" t="s">
        <v>23</v>
      </c>
      <c r="C16" s="27">
        <v>35520</v>
      </c>
      <c r="D16" s="28">
        <f t="shared" si="0"/>
        <v>24.6</v>
      </c>
      <c r="E16" s="38" t="s">
        <v>27</v>
      </c>
      <c r="F16" s="41">
        <v>86</v>
      </c>
      <c r="G16" s="4"/>
      <c r="H16" s="35">
        <v>90</v>
      </c>
      <c r="I16" s="4"/>
      <c r="J16" s="50">
        <v>26</v>
      </c>
      <c r="K16" s="51"/>
      <c r="L16" s="52">
        <v>62</v>
      </c>
      <c r="M16" s="51"/>
      <c r="N16" s="50">
        <v>20</v>
      </c>
      <c r="O16" s="51"/>
      <c r="P16" s="35"/>
      <c r="Q16" s="4"/>
      <c r="R16" s="35"/>
      <c r="S16" s="4"/>
      <c r="T16" s="35"/>
      <c r="U16" s="4"/>
      <c r="V16" s="35"/>
      <c r="W16" s="4"/>
      <c r="X16" s="35"/>
      <c r="Y16" s="4"/>
      <c r="Z16" s="35"/>
      <c r="AA16" s="4"/>
      <c r="AB16" s="35"/>
      <c r="AC16" s="4"/>
      <c r="AD16" s="35"/>
      <c r="AE16" s="4"/>
      <c r="AF16" s="35"/>
      <c r="AG16" s="30"/>
      <c r="AH16" s="35"/>
      <c r="AI16" s="30"/>
      <c r="AJ16" s="35"/>
      <c r="AK16" s="4"/>
      <c r="AL16" s="47">
        <v>6</v>
      </c>
      <c r="AM16" s="30"/>
      <c r="AN16" s="42">
        <v>34</v>
      </c>
      <c r="AO16" s="30"/>
      <c r="AP16" s="35">
        <v>90</v>
      </c>
      <c r="AQ16" s="4"/>
      <c r="AR16" s="43">
        <v>72</v>
      </c>
      <c r="AS16" s="30"/>
      <c r="AT16" s="43">
        <v>84</v>
      </c>
      <c r="AU16" s="30"/>
      <c r="AV16" s="42">
        <v>45</v>
      </c>
      <c r="AW16" s="30"/>
      <c r="AX16" s="34">
        <v>86</v>
      </c>
      <c r="AY16" s="30"/>
      <c r="AZ16" s="34">
        <v>85</v>
      </c>
      <c r="BA16" s="33"/>
      <c r="BB16" s="34">
        <v>75</v>
      </c>
      <c r="BC16" s="30"/>
      <c r="BD16" s="4">
        <v>90</v>
      </c>
      <c r="BE16" s="30"/>
      <c r="BF16" s="35">
        <v>90</v>
      </c>
      <c r="BG16" s="30"/>
      <c r="BH16" s="38">
        <f t="shared" si="1"/>
        <v>1041</v>
      </c>
      <c r="BI16" s="38">
        <f t="shared" si="1"/>
        <v>0</v>
      </c>
      <c r="BJ16" s="4"/>
      <c r="BK16">
        <f t="shared" si="2"/>
        <v>3.9089782584206374E-2</v>
      </c>
      <c r="BL16">
        <f t="shared" si="3"/>
        <v>0.9616086515714769</v>
      </c>
    </row>
    <row r="17" spans="1:64" ht="13.8" customHeight="1" x14ac:dyDescent="0.3">
      <c r="A17" s="5" t="s">
        <v>41</v>
      </c>
      <c r="B17" s="38" t="s">
        <v>23</v>
      </c>
      <c r="C17" s="27">
        <v>34341</v>
      </c>
      <c r="D17" s="28">
        <f t="shared" si="0"/>
        <v>27.830555555555556</v>
      </c>
      <c r="E17" s="38" t="s">
        <v>32</v>
      </c>
      <c r="F17" s="41">
        <v>61</v>
      </c>
      <c r="G17" s="30">
        <v>1</v>
      </c>
      <c r="H17" s="41">
        <v>64</v>
      </c>
      <c r="I17" s="30"/>
      <c r="J17" s="40">
        <v>35</v>
      </c>
      <c r="K17" s="30"/>
      <c r="L17" s="4">
        <v>90</v>
      </c>
      <c r="M17" s="31"/>
      <c r="N17" s="41">
        <v>63</v>
      </c>
      <c r="O17" s="30"/>
      <c r="P17" s="40">
        <v>28</v>
      </c>
      <c r="Q17" s="30"/>
      <c r="R17" s="41">
        <v>87</v>
      </c>
      <c r="S17" s="30">
        <v>1</v>
      </c>
      <c r="T17" s="48">
        <v>55</v>
      </c>
      <c r="U17" s="30"/>
      <c r="V17" s="34">
        <v>66</v>
      </c>
      <c r="W17" s="30"/>
      <c r="X17" s="42">
        <v>21</v>
      </c>
      <c r="Y17" s="30"/>
      <c r="Z17" s="42">
        <v>30</v>
      </c>
      <c r="AA17" s="30"/>
      <c r="AB17" s="34">
        <v>81</v>
      </c>
      <c r="AC17" s="30">
        <v>1</v>
      </c>
      <c r="AD17" s="4">
        <v>90</v>
      </c>
      <c r="AE17" s="30"/>
      <c r="AF17" s="4">
        <v>90</v>
      </c>
      <c r="AG17" s="30"/>
      <c r="AH17" s="43">
        <v>81</v>
      </c>
      <c r="AI17" s="30"/>
      <c r="AJ17" s="34">
        <v>55</v>
      </c>
      <c r="AK17" s="30"/>
      <c r="AL17" s="35"/>
      <c r="AM17" s="30"/>
      <c r="AO17" s="30"/>
      <c r="AQ17" s="30"/>
      <c r="AR17" s="35"/>
      <c r="AS17" s="30"/>
      <c r="AT17" s="35"/>
      <c r="AU17" s="30"/>
      <c r="AW17" s="30"/>
      <c r="AY17" s="30"/>
      <c r="BA17" s="30"/>
      <c r="BC17" s="30"/>
      <c r="BE17" s="30"/>
      <c r="BG17" s="30"/>
      <c r="BH17" s="38">
        <f t="shared" si="1"/>
        <v>997</v>
      </c>
      <c r="BI17" s="38">
        <f t="shared" si="1"/>
        <v>3</v>
      </c>
      <c r="BK17">
        <f t="shared" si="2"/>
        <v>3.7437572753557885E-2</v>
      </c>
      <c r="BL17">
        <f t="shared" si="3"/>
        <v>1.0419084483830456</v>
      </c>
    </row>
    <row r="18" spans="1:64" ht="13.8" customHeight="1" x14ac:dyDescent="0.3">
      <c r="A18" s="5" t="s">
        <v>42</v>
      </c>
      <c r="B18" s="38" t="s">
        <v>26</v>
      </c>
      <c r="C18" s="27">
        <v>32877</v>
      </c>
      <c r="D18" s="28">
        <f t="shared" si="0"/>
        <v>31.838888888888889</v>
      </c>
      <c r="E18" s="38" t="s">
        <v>27</v>
      </c>
      <c r="F18" s="40">
        <v>29</v>
      </c>
      <c r="G18" s="30"/>
      <c r="H18" s="4">
        <v>90</v>
      </c>
      <c r="I18" s="30"/>
      <c r="J18" s="41">
        <v>64</v>
      </c>
      <c r="K18" s="30"/>
      <c r="L18" s="41">
        <v>56</v>
      </c>
      <c r="M18" s="30"/>
      <c r="O18" s="30"/>
      <c r="Q18" s="30"/>
      <c r="R18" s="40">
        <v>3</v>
      </c>
      <c r="S18" s="30"/>
      <c r="T18" s="42">
        <v>23</v>
      </c>
      <c r="U18" s="30"/>
      <c r="V18" s="42">
        <v>1</v>
      </c>
      <c r="W18" s="30"/>
      <c r="X18" s="4">
        <v>90</v>
      </c>
      <c r="Y18" s="30"/>
      <c r="Z18" s="4">
        <v>90</v>
      </c>
      <c r="AA18" s="30"/>
      <c r="AB18" s="34">
        <v>65</v>
      </c>
      <c r="AC18" s="30"/>
      <c r="AD18" s="34">
        <v>84</v>
      </c>
      <c r="AE18" s="30"/>
      <c r="AF18" s="4">
        <v>90</v>
      </c>
      <c r="AG18" s="30"/>
      <c r="AH18" s="35"/>
      <c r="AI18" s="30"/>
      <c r="AK18" s="30"/>
      <c r="AL18" s="47">
        <v>21</v>
      </c>
      <c r="AM18" s="30"/>
      <c r="AN18" s="4">
        <v>90</v>
      </c>
      <c r="AO18" s="30"/>
      <c r="AP18" s="42">
        <v>10</v>
      </c>
      <c r="AQ18" s="30"/>
      <c r="AR18" s="47">
        <v>13</v>
      </c>
      <c r="AS18" s="30"/>
      <c r="AT18" s="47">
        <v>6</v>
      </c>
      <c r="AU18" s="30"/>
      <c r="AV18" s="4">
        <v>90</v>
      </c>
      <c r="AW18" s="30"/>
      <c r="AX18" s="42">
        <v>13</v>
      </c>
      <c r="AY18" s="30"/>
      <c r="AZ18" s="42">
        <v>0</v>
      </c>
      <c r="BA18" s="30"/>
      <c r="BB18" s="42">
        <v>15</v>
      </c>
      <c r="BC18" s="30"/>
      <c r="BE18" s="30"/>
      <c r="BG18" s="30"/>
      <c r="BH18" s="38">
        <f t="shared" si="1"/>
        <v>943</v>
      </c>
      <c r="BI18" s="38">
        <f t="shared" si="1"/>
        <v>0</v>
      </c>
      <c r="BK18">
        <f t="shared" si="2"/>
        <v>3.5409860688671101E-2</v>
      </c>
      <c r="BL18">
        <f t="shared" si="3"/>
        <v>1.1274106200376337</v>
      </c>
    </row>
    <row r="19" spans="1:64" ht="13.8" customHeight="1" x14ac:dyDescent="0.3">
      <c r="A19" s="5" t="s">
        <v>43</v>
      </c>
      <c r="B19" s="38" t="s">
        <v>26</v>
      </c>
      <c r="C19" s="27">
        <v>32334</v>
      </c>
      <c r="D19" s="28">
        <f t="shared" si="0"/>
        <v>33.322222222222223</v>
      </c>
      <c r="E19" s="38" t="s">
        <v>21</v>
      </c>
      <c r="G19" s="30"/>
      <c r="H19" s="41">
        <v>31</v>
      </c>
      <c r="I19" s="30"/>
      <c r="K19" s="30"/>
      <c r="M19" s="30"/>
      <c r="O19" s="30"/>
      <c r="Q19" s="30"/>
      <c r="R19" s="40">
        <v>3</v>
      </c>
      <c r="S19" s="30"/>
      <c r="T19" s="4">
        <v>90</v>
      </c>
      <c r="U19" s="33"/>
      <c r="V19" s="4">
        <v>90</v>
      </c>
      <c r="W19" s="30"/>
      <c r="X19" s="4">
        <v>90</v>
      </c>
      <c r="Y19" s="30"/>
      <c r="Z19" s="4">
        <v>90</v>
      </c>
      <c r="AA19" s="30"/>
      <c r="AB19" s="34">
        <v>65</v>
      </c>
      <c r="AC19" s="30"/>
      <c r="AD19" s="4">
        <v>90</v>
      </c>
      <c r="AE19" s="33"/>
      <c r="AF19" s="4">
        <v>90</v>
      </c>
      <c r="AG19" s="30"/>
      <c r="AH19" s="43">
        <v>81</v>
      </c>
      <c r="AI19" s="30"/>
      <c r="AJ19" s="4">
        <v>90</v>
      </c>
      <c r="AK19" s="30"/>
      <c r="AL19" s="35"/>
      <c r="AM19" s="30"/>
      <c r="AO19" s="30"/>
      <c r="AQ19" s="30"/>
      <c r="AR19" s="35"/>
      <c r="AS19" s="30"/>
      <c r="AT19" s="35"/>
      <c r="AU19" s="30"/>
      <c r="AV19" s="42">
        <v>5</v>
      </c>
      <c r="AW19" s="30"/>
      <c r="AX19" s="4">
        <v>90</v>
      </c>
      <c r="AY19" s="30"/>
      <c r="BA19" s="30"/>
      <c r="BC19" s="30"/>
      <c r="BE19" s="30"/>
      <c r="BG19" s="30"/>
      <c r="BH19" s="38">
        <f t="shared" si="1"/>
        <v>905</v>
      </c>
      <c r="BI19" s="38">
        <f t="shared" si="1"/>
        <v>0</v>
      </c>
      <c r="BK19">
        <f t="shared" si="2"/>
        <v>3.3982952198565584E-2</v>
      </c>
      <c r="BL19">
        <f t="shared" si="3"/>
        <v>1.1323874849277578</v>
      </c>
    </row>
    <row r="20" spans="1:64" ht="13.8" customHeight="1" x14ac:dyDescent="0.3">
      <c r="A20" s="5" t="s">
        <v>44</v>
      </c>
      <c r="B20" s="38" t="s">
        <v>45</v>
      </c>
      <c r="C20" s="27">
        <v>34807</v>
      </c>
      <c r="D20" s="28">
        <f t="shared" si="0"/>
        <v>26.55</v>
      </c>
      <c r="E20" s="38" t="s">
        <v>27</v>
      </c>
      <c r="G20" s="30"/>
      <c r="I20" s="30"/>
      <c r="K20" s="30"/>
      <c r="M20" s="30"/>
      <c r="O20" s="30"/>
      <c r="Q20" s="30"/>
      <c r="S20" s="30"/>
      <c r="U20" s="30"/>
      <c r="W20" s="30"/>
      <c r="Y20" s="30"/>
      <c r="AA20" s="30"/>
      <c r="AC20" s="30"/>
      <c r="AE20" s="30"/>
      <c r="AF20" s="34">
        <v>69</v>
      </c>
      <c r="AG20" s="30"/>
      <c r="AH20" s="35">
        <v>90</v>
      </c>
      <c r="AI20" s="33"/>
      <c r="AJ20" s="4">
        <v>90</v>
      </c>
      <c r="AK20" s="30"/>
      <c r="AL20" s="35">
        <v>90</v>
      </c>
      <c r="AM20" s="30"/>
      <c r="AN20" s="34">
        <v>56</v>
      </c>
      <c r="AO20" s="30"/>
      <c r="AP20" s="34">
        <v>80</v>
      </c>
      <c r="AQ20" s="30"/>
      <c r="AR20" s="43">
        <v>77</v>
      </c>
      <c r="AS20" s="33"/>
      <c r="AT20" s="35">
        <v>90</v>
      </c>
      <c r="AU20" s="30"/>
      <c r="AW20" s="30"/>
      <c r="AX20" s="34">
        <v>86</v>
      </c>
      <c r="AY20" s="33"/>
      <c r="AZ20" s="42">
        <v>5</v>
      </c>
      <c r="BA20" s="30"/>
      <c r="BB20" s="34">
        <v>88</v>
      </c>
      <c r="BC20" s="33"/>
      <c r="BD20" s="36"/>
      <c r="BE20" s="37"/>
      <c r="BF20" s="42">
        <v>5</v>
      </c>
      <c r="BG20" s="33"/>
      <c r="BH20" s="38">
        <f t="shared" si="1"/>
        <v>826</v>
      </c>
      <c r="BI20" s="38">
        <f t="shared" si="1"/>
        <v>0</v>
      </c>
      <c r="BK20">
        <f t="shared" si="2"/>
        <v>3.1016484548083062E-2</v>
      </c>
      <c r="BL20">
        <f t="shared" si="3"/>
        <v>0.82348766475160529</v>
      </c>
    </row>
    <row r="21" spans="1:64" ht="13.8" customHeight="1" x14ac:dyDescent="0.3">
      <c r="A21" s="5" t="s">
        <v>46</v>
      </c>
      <c r="B21" s="38" t="s">
        <v>31</v>
      </c>
      <c r="C21" s="27">
        <v>34246</v>
      </c>
      <c r="D21" s="28">
        <f t="shared" si="0"/>
        <v>28.088888888888889</v>
      </c>
      <c r="E21" s="38" t="s">
        <v>21</v>
      </c>
      <c r="G21" s="30"/>
      <c r="I21" s="30"/>
      <c r="K21" s="30"/>
      <c r="M21" s="30"/>
      <c r="O21" s="30"/>
      <c r="Q21" s="30"/>
      <c r="S21" s="30"/>
      <c r="U21" s="30"/>
      <c r="W21" s="30"/>
      <c r="Y21" s="30"/>
      <c r="AA21" s="30"/>
      <c r="AC21" s="30"/>
      <c r="AE21" s="30"/>
      <c r="AG21" s="30"/>
      <c r="AH21" s="35"/>
      <c r="AI21" s="30"/>
      <c r="AK21" s="30"/>
      <c r="AL21" s="43">
        <v>69</v>
      </c>
      <c r="AM21" s="30"/>
      <c r="AN21" s="4">
        <v>90</v>
      </c>
      <c r="AO21" s="33"/>
      <c r="AP21" s="42">
        <v>34</v>
      </c>
      <c r="AQ21" s="30"/>
      <c r="AR21" s="35">
        <v>90</v>
      </c>
      <c r="AS21" s="30"/>
      <c r="AT21" s="35">
        <v>90</v>
      </c>
      <c r="AU21" s="30"/>
      <c r="AV21" s="4">
        <v>90</v>
      </c>
      <c r="AW21" s="30"/>
      <c r="AX21" s="4">
        <v>90</v>
      </c>
      <c r="AY21" s="30"/>
      <c r="AZ21" s="4">
        <v>90</v>
      </c>
      <c r="BA21" s="33"/>
      <c r="BB21" s="4">
        <v>90</v>
      </c>
      <c r="BC21" s="33"/>
      <c r="BD21" s="4">
        <v>90</v>
      </c>
      <c r="BE21" s="33"/>
      <c r="BF21" s="36"/>
      <c r="BG21" s="37"/>
      <c r="BH21" s="38">
        <f t="shared" si="1"/>
        <v>823</v>
      </c>
      <c r="BI21" s="38">
        <f t="shared" si="1"/>
        <v>0</v>
      </c>
      <c r="BK21">
        <f t="shared" si="2"/>
        <v>3.0903833877811572E-2</v>
      </c>
      <c r="BL21">
        <f t="shared" si="3"/>
        <v>0.86805435603452952</v>
      </c>
    </row>
    <row r="22" spans="1:64" ht="13.8" customHeight="1" x14ac:dyDescent="0.3">
      <c r="A22" s="5" t="s">
        <v>47</v>
      </c>
      <c r="B22" s="38" t="s">
        <v>23</v>
      </c>
      <c r="C22" s="27">
        <v>33632</v>
      </c>
      <c r="D22" s="28">
        <f t="shared" si="0"/>
        <v>29.769444444444446</v>
      </c>
      <c r="E22" s="38" t="s">
        <v>27</v>
      </c>
      <c r="F22" s="4">
        <v>90</v>
      </c>
      <c r="G22" s="30">
        <v>1</v>
      </c>
      <c r="H22" s="4">
        <v>90</v>
      </c>
      <c r="I22" s="31"/>
      <c r="J22" s="4">
        <v>90</v>
      </c>
      <c r="K22" s="30"/>
      <c r="L22" s="4">
        <v>90</v>
      </c>
      <c r="M22" s="30">
        <v>1</v>
      </c>
      <c r="N22" s="4">
        <v>90</v>
      </c>
      <c r="O22" s="31"/>
      <c r="P22" s="4">
        <v>90</v>
      </c>
      <c r="Q22" s="30"/>
      <c r="R22" s="40">
        <v>35</v>
      </c>
      <c r="S22" s="30">
        <v>2</v>
      </c>
      <c r="T22" s="32">
        <v>90</v>
      </c>
      <c r="U22" s="30"/>
      <c r="V22" s="42">
        <v>24</v>
      </c>
      <c r="W22" s="30"/>
      <c r="X22" s="4">
        <v>90</v>
      </c>
      <c r="Y22" s="30"/>
      <c r="AA22" s="30"/>
      <c r="AC22" s="30"/>
      <c r="AE22" s="30"/>
      <c r="AG22" s="30"/>
      <c r="AH22" s="35"/>
      <c r="AI22" s="30"/>
      <c r="AK22" s="30"/>
      <c r="AL22" s="35"/>
      <c r="AM22" s="30"/>
      <c r="AO22" s="30"/>
      <c r="AQ22" s="30"/>
      <c r="AR22" s="35"/>
      <c r="AS22" s="30"/>
      <c r="AT22" s="35"/>
      <c r="AU22" s="30"/>
      <c r="AW22" s="30"/>
      <c r="AY22" s="30"/>
      <c r="BA22" s="30"/>
      <c r="BC22" s="30"/>
      <c r="BE22" s="30"/>
      <c r="BG22" s="30"/>
      <c r="BH22" s="38">
        <f t="shared" si="1"/>
        <v>779</v>
      </c>
      <c r="BI22" s="38">
        <f t="shared" si="1"/>
        <v>4</v>
      </c>
      <c r="BK22">
        <f t="shared" si="2"/>
        <v>2.9251624047163079E-2</v>
      </c>
      <c r="BL22">
        <f t="shared" si="3"/>
        <v>0.87080459698179646</v>
      </c>
    </row>
    <row r="23" spans="1:64" ht="13.8" customHeight="1" x14ac:dyDescent="0.3">
      <c r="A23" s="5" t="s">
        <v>48</v>
      </c>
      <c r="B23" s="38" t="s">
        <v>49</v>
      </c>
      <c r="C23" s="27">
        <v>34813</v>
      </c>
      <c r="D23" s="28">
        <f t="shared" si="0"/>
        <v>26.533333333333335</v>
      </c>
      <c r="E23" s="38" t="s">
        <v>32</v>
      </c>
      <c r="G23" s="30"/>
      <c r="I23" s="30"/>
      <c r="K23" s="30"/>
      <c r="M23" s="30"/>
      <c r="O23" s="30"/>
      <c r="Q23" s="30"/>
      <c r="S23" s="30"/>
      <c r="U23" s="30"/>
      <c r="W23" s="30"/>
      <c r="Y23" s="30"/>
      <c r="AA23" s="30"/>
      <c r="AC23" s="30"/>
      <c r="AE23" s="30"/>
      <c r="AG23" s="30"/>
      <c r="AH23" s="47">
        <v>24</v>
      </c>
      <c r="AI23" s="30"/>
      <c r="AJ23" s="42">
        <v>35</v>
      </c>
      <c r="AK23" s="30"/>
      <c r="AL23" s="43">
        <v>84</v>
      </c>
      <c r="AM23" s="30"/>
      <c r="AN23" s="34">
        <v>66</v>
      </c>
      <c r="AO23" s="30"/>
      <c r="AP23" s="42">
        <v>34</v>
      </c>
      <c r="AQ23" s="30"/>
      <c r="AR23" s="43">
        <v>72</v>
      </c>
      <c r="AS23" s="33">
        <v>2</v>
      </c>
      <c r="AT23" s="43">
        <v>45</v>
      </c>
      <c r="AU23" s="30"/>
      <c r="AV23" s="42">
        <v>2</v>
      </c>
      <c r="AW23" s="30"/>
      <c r="AX23" s="34">
        <v>86</v>
      </c>
      <c r="AY23" s="30"/>
      <c r="AZ23" s="34">
        <v>85</v>
      </c>
      <c r="BA23" s="30"/>
      <c r="BB23" s="34">
        <v>88</v>
      </c>
      <c r="BC23" s="30"/>
      <c r="BE23" s="30"/>
      <c r="BG23" s="30"/>
      <c r="BH23" s="38">
        <f t="shared" si="1"/>
        <v>621</v>
      </c>
      <c r="BI23" s="38">
        <f t="shared" si="1"/>
        <v>2</v>
      </c>
      <c r="BK23">
        <f t="shared" si="2"/>
        <v>2.3318688746198041E-2</v>
      </c>
      <c r="BL23">
        <f t="shared" si="3"/>
        <v>0.61872254139912142</v>
      </c>
    </row>
    <row r="24" spans="1:64" ht="13.8" customHeight="1" x14ac:dyDescent="0.3">
      <c r="A24" s="5" t="s">
        <v>50</v>
      </c>
      <c r="B24" s="38" t="s">
        <v>23</v>
      </c>
      <c r="C24" s="27">
        <v>32203</v>
      </c>
      <c r="D24" s="28">
        <f t="shared" si="0"/>
        <v>33.680555555555557</v>
      </c>
      <c r="E24" s="38" t="s">
        <v>21</v>
      </c>
      <c r="G24" s="30"/>
      <c r="H24" s="40">
        <v>59</v>
      </c>
      <c r="I24" s="30"/>
      <c r="J24" s="41">
        <v>43</v>
      </c>
      <c r="K24" s="54"/>
      <c r="L24" s="36"/>
      <c r="M24" s="37"/>
      <c r="O24" s="30"/>
      <c r="P24" s="35"/>
      <c r="Q24" s="30"/>
      <c r="S24" s="30"/>
      <c r="U24" s="30"/>
      <c r="W24" s="30"/>
      <c r="Y24" s="30"/>
      <c r="AA24" s="30"/>
      <c r="AB24" s="42">
        <v>25</v>
      </c>
      <c r="AC24" s="30"/>
      <c r="AD24" s="34">
        <v>45</v>
      </c>
      <c r="AE24" s="33"/>
      <c r="AG24" s="30"/>
      <c r="AH24" s="47">
        <v>9</v>
      </c>
      <c r="AI24" s="30"/>
      <c r="AJ24" s="4">
        <v>90</v>
      </c>
      <c r="AK24" s="33">
        <v>1</v>
      </c>
      <c r="AL24" s="47">
        <v>21</v>
      </c>
      <c r="AM24" s="30"/>
      <c r="AN24" s="34">
        <v>71</v>
      </c>
      <c r="AO24" s="33"/>
      <c r="AP24" s="34">
        <v>56</v>
      </c>
      <c r="AQ24" s="30"/>
      <c r="AR24" s="35"/>
      <c r="AS24" s="30"/>
      <c r="AT24" s="35"/>
      <c r="AU24" s="30"/>
      <c r="AW24" s="30"/>
      <c r="AY24" s="30"/>
      <c r="BA24" s="30"/>
      <c r="BC24" s="30"/>
      <c r="BD24" s="4">
        <v>90</v>
      </c>
      <c r="BE24" s="30"/>
      <c r="BF24" s="4">
        <v>90</v>
      </c>
      <c r="BG24" s="30"/>
      <c r="BH24" s="38">
        <f t="shared" si="1"/>
        <v>599</v>
      </c>
      <c r="BI24" s="38">
        <f t="shared" si="1"/>
        <v>1</v>
      </c>
      <c r="BK24">
        <f t="shared" si="2"/>
        <v>2.2492583830873793E-2</v>
      </c>
      <c r="BL24">
        <f t="shared" si="3"/>
        <v>0.75756271930373542</v>
      </c>
    </row>
    <row r="25" spans="1:64" ht="13.8" customHeight="1" x14ac:dyDescent="0.3">
      <c r="A25" s="5" t="s">
        <v>51</v>
      </c>
      <c r="B25" s="38" t="s">
        <v>45</v>
      </c>
      <c r="C25" s="27">
        <v>31877</v>
      </c>
      <c r="D25" s="28">
        <f t="shared" si="0"/>
        <v>34.572222222222223</v>
      </c>
      <c r="E25" s="38" t="s">
        <v>24</v>
      </c>
      <c r="F25" s="41">
        <v>54</v>
      </c>
      <c r="G25" s="30">
        <v>-1</v>
      </c>
      <c r="H25" s="4">
        <v>90</v>
      </c>
      <c r="I25" s="30">
        <v>-2</v>
      </c>
      <c r="J25" s="4">
        <v>90</v>
      </c>
      <c r="K25" s="30">
        <v>-4</v>
      </c>
      <c r="L25" s="4">
        <v>90</v>
      </c>
      <c r="M25" s="30">
        <v>-2</v>
      </c>
      <c r="O25" s="30"/>
      <c r="Q25" s="30"/>
      <c r="S25" s="31"/>
      <c r="U25" s="30"/>
      <c r="V25" s="4">
        <v>90</v>
      </c>
      <c r="W25" s="30">
        <v>-2</v>
      </c>
      <c r="Y25" s="30"/>
      <c r="AA25" s="30"/>
      <c r="AC25" s="30"/>
      <c r="AE25" s="30"/>
      <c r="AG25" s="30"/>
      <c r="AH25" s="35"/>
      <c r="AI25" s="30"/>
      <c r="AK25" s="30"/>
      <c r="AL25" s="35"/>
      <c r="AM25" s="30"/>
      <c r="AO25" s="30"/>
      <c r="AQ25" s="30"/>
      <c r="AR25" s="35"/>
      <c r="AS25" s="30"/>
      <c r="AT25" s="35"/>
      <c r="AU25" s="30"/>
      <c r="AW25" s="30"/>
      <c r="AY25" s="30"/>
      <c r="BA25" s="30"/>
      <c r="BC25" s="30"/>
      <c r="BE25" s="30"/>
      <c r="BG25" s="30"/>
      <c r="BH25" s="38">
        <f t="shared" si="1"/>
        <v>414</v>
      </c>
      <c r="BI25" s="38">
        <f t="shared" si="1"/>
        <v>-11</v>
      </c>
      <c r="BK25">
        <f t="shared" si="2"/>
        <v>1.554579249746536E-2</v>
      </c>
      <c r="BL25">
        <f t="shared" si="3"/>
        <v>0.53745259284292746</v>
      </c>
    </row>
    <row r="26" spans="1:64" ht="13.8" customHeight="1" x14ac:dyDescent="0.3">
      <c r="A26" s="5" t="s">
        <v>52</v>
      </c>
      <c r="B26" s="38" t="s">
        <v>23</v>
      </c>
      <c r="C26" s="27">
        <v>35893</v>
      </c>
      <c r="D26" s="28">
        <f t="shared" si="0"/>
        <v>23.577777777777779</v>
      </c>
      <c r="E26" s="38" t="s">
        <v>27</v>
      </c>
      <c r="G26" s="30"/>
      <c r="I26" s="30"/>
      <c r="K26" s="30"/>
      <c r="M26" s="30"/>
      <c r="O26" s="30"/>
      <c r="Q26" s="30"/>
      <c r="S26" s="30"/>
      <c r="U26" s="30"/>
      <c r="W26" s="30"/>
      <c r="Y26" s="30"/>
      <c r="Z26" s="42">
        <v>15</v>
      </c>
      <c r="AA26" s="30"/>
      <c r="AC26" s="30"/>
      <c r="AE26" s="30"/>
      <c r="AF26" s="42">
        <v>12</v>
      </c>
      <c r="AG26" s="30"/>
      <c r="AH26" s="47">
        <v>9</v>
      </c>
      <c r="AI26" s="30"/>
      <c r="AK26" s="30"/>
      <c r="AL26" s="35"/>
      <c r="AM26" s="30"/>
      <c r="AN26" s="42">
        <v>34</v>
      </c>
      <c r="AO26" s="30"/>
      <c r="AP26" s="34">
        <v>66</v>
      </c>
      <c r="AQ26" s="30"/>
      <c r="AR26" s="43">
        <v>77</v>
      </c>
      <c r="AS26" s="30"/>
      <c r="AT26" s="43">
        <v>70</v>
      </c>
      <c r="AU26" s="30"/>
      <c r="AV26" s="42">
        <v>5</v>
      </c>
      <c r="AW26" s="30"/>
      <c r="AX26" s="4">
        <v>90</v>
      </c>
      <c r="AY26" s="30"/>
      <c r="BA26" s="30"/>
      <c r="BB26" s="42">
        <v>15</v>
      </c>
      <c r="BC26" s="30"/>
      <c r="BE26" s="30"/>
      <c r="BF26" s="42">
        <v>0</v>
      </c>
      <c r="BG26" s="30"/>
      <c r="BH26" s="38">
        <f t="shared" si="1"/>
        <v>393</v>
      </c>
      <c r="BI26" s="38">
        <f t="shared" si="1"/>
        <v>0</v>
      </c>
      <c r="BK26">
        <f t="shared" si="2"/>
        <v>1.4757237805564942E-2</v>
      </c>
      <c r="BL26">
        <f t="shared" si="3"/>
        <v>0.34794287359343123</v>
      </c>
    </row>
    <row r="27" spans="1:64" s="5" customFormat="1" ht="13.8" customHeight="1" x14ac:dyDescent="0.3">
      <c r="A27" s="5" t="s">
        <v>53</v>
      </c>
      <c r="B27" s="38" t="s">
        <v>23</v>
      </c>
      <c r="C27" s="27">
        <v>34619</v>
      </c>
      <c r="D27" s="28">
        <f t="shared" si="0"/>
        <v>27.066666666666666</v>
      </c>
      <c r="E27" s="38" t="s">
        <v>32</v>
      </c>
      <c r="F27" s="4"/>
      <c r="G27" s="4"/>
      <c r="H27" s="35"/>
      <c r="I27" s="4"/>
      <c r="J27" s="35"/>
      <c r="K27" s="4"/>
      <c r="L27" s="35"/>
      <c r="M27" s="4"/>
      <c r="N27" s="35"/>
      <c r="O27" s="30"/>
      <c r="P27" s="35"/>
      <c r="Q27" s="4"/>
      <c r="R27" s="35"/>
      <c r="S27" s="4"/>
      <c r="T27" s="35"/>
      <c r="U27" s="4"/>
      <c r="V27" s="35"/>
      <c r="W27" s="4"/>
      <c r="X27" s="35"/>
      <c r="Y27" s="4"/>
      <c r="Z27" s="35"/>
      <c r="AA27" s="4"/>
      <c r="AB27" s="35"/>
      <c r="AC27" s="4"/>
      <c r="AD27" s="35"/>
      <c r="AE27" s="4"/>
      <c r="AF27" s="35"/>
      <c r="AG27" s="30"/>
      <c r="AH27" s="35"/>
      <c r="AI27" s="30"/>
      <c r="AJ27" s="35"/>
      <c r="AK27" s="4"/>
      <c r="AL27" s="47">
        <v>6</v>
      </c>
      <c r="AM27" s="30"/>
      <c r="AN27" s="42">
        <v>24</v>
      </c>
      <c r="AO27" s="30"/>
      <c r="AP27" s="43">
        <v>56</v>
      </c>
      <c r="AQ27" s="4"/>
      <c r="AR27" s="47">
        <v>18</v>
      </c>
      <c r="AS27" s="30"/>
      <c r="AT27" s="47">
        <v>6</v>
      </c>
      <c r="AU27" s="30"/>
      <c r="AV27" s="34">
        <v>45</v>
      </c>
      <c r="AW27" s="30"/>
      <c r="AX27" s="42">
        <v>4</v>
      </c>
      <c r="AY27" s="30"/>
      <c r="AZ27" s="42">
        <v>5</v>
      </c>
      <c r="BA27" s="33"/>
      <c r="BB27" s="42">
        <v>15</v>
      </c>
      <c r="BC27" s="30"/>
      <c r="BD27" s="34">
        <v>88</v>
      </c>
      <c r="BE27" s="30">
        <v>2</v>
      </c>
      <c r="BF27" s="43">
        <v>82</v>
      </c>
      <c r="BG27" s="33"/>
      <c r="BH27" s="38">
        <f t="shared" si="1"/>
        <v>349</v>
      </c>
      <c r="BI27" s="38">
        <f t="shared" si="1"/>
        <v>2</v>
      </c>
      <c r="BJ27" s="35"/>
      <c r="BK27">
        <f t="shared" si="2"/>
        <v>1.3105027974916451E-2</v>
      </c>
      <c r="BL27">
        <f t="shared" si="3"/>
        <v>0.35470942385440529</v>
      </c>
    </row>
    <row r="28" spans="1:64" ht="13.8" customHeight="1" x14ac:dyDescent="0.3">
      <c r="A28" s="5" t="s">
        <v>54</v>
      </c>
      <c r="B28" s="38" t="s">
        <v>49</v>
      </c>
      <c r="C28" s="27">
        <v>35440</v>
      </c>
      <c r="D28" s="28">
        <f t="shared" si="0"/>
        <v>24.822222222222223</v>
      </c>
      <c r="E28" s="38" t="s">
        <v>21</v>
      </c>
      <c r="G28" s="30"/>
      <c r="I28" s="30"/>
      <c r="K28" s="30"/>
      <c r="M28" s="30"/>
      <c r="O28" s="30"/>
      <c r="Q28" s="30"/>
      <c r="S28" s="30"/>
      <c r="U28" s="30"/>
      <c r="W28" s="30"/>
      <c r="Y28" s="30"/>
      <c r="AA28" s="30"/>
      <c r="AC28" s="30"/>
      <c r="AE28" s="30"/>
      <c r="AG28" s="30"/>
      <c r="AH28" s="35"/>
      <c r="AI28" s="30"/>
      <c r="AK28" s="30"/>
      <c r="AL28" s="35"/>
      <c r="AM28" s="30"/>
      <c r="AN28" s="42">
        <v>19</v>
      </c>
      <c r="AO28" s="30"/>
      <c r="AQ28" s="30"/>
      <c r="AR28" s="35">
        <v>90</v>
      </c>
      <c r="AS28" s="33"/>
      <c r="AT28" s="43">
        <v>42</v>
      </c>
      <c r="AU28" s="46"/>
      <c r="AV28" s="36"/>
      <c r="AW28" s="37"/>
      <c r="AX28" s="4">
        <v>90</v>
      </c>
      <c r="AY28" s="30"/>
      <c r="BA28" s="30"/>
      <c r="BB28" s="4">
        <v>90</v>
      </c>
      <c r="BC28" s="30"/>
      <c r="BE28" s="30"/>
      <c r="BG28" s="30"/>
      <c r="BH28" s="38">
        <f t="shared" si="1"/>
        <v>331</v>
      </c>
      <c r="BI28" s="38">
        <f t="shared" si="1"/>
        <v>0</v>
      </c>
      <c r="BK28">
        <f t="shared" si="2"/>
        <v>1.2429123953287522E-2</v>
      </c>
      <c r="BL28">
        <f t="shared" si="3"/>
        <v>0.30851847679604805</v>
      </c>
    </row>
    <row r="29" spans="1:64" ht="13.8" customHeight="1" x14ac:dyDescent="0.3">
      <c r="A29" s="5" t="s">
        <v>55</v>
      </c>
      <c r="B29" s="38" t="s">
        <v>23</v>
      </c>
      <c r="C29" s="55">
        <v>35107</v>
      </c>
      <c r="D29" s="28">
        <f t="shared" si="0"/>
        <v>25.733333333333334</v>
      </c>
      <c r="E29" s="38" t="s">
        <v>27</v>
      </c>
      <c r="G29" s="30"/>
      <c r="I29" s="30"/>
      <c r="J29" s="40">
        <v>45</v>
      </c>
      <c r="K29" s="31"/>
      <c r="L29" s="41">
        <v>87</v>
      </c>
      <c r="M29" s="31"/>
      <c r="N29" s="40">
        <v>8</v>
      </c>
      <c r="O29" s="30"/>
      <c r="Q29" s="30"/>
      <c r="R29" s="40">
        <v>3</v>
      </c>
      <c r="S29" s="30"/>
      <c r="U29" s="30"/>
      <c r="V29" s="42">
        <v>1</v>
      </c>
      <c r="W29" s="30"/>
      <c r="X29" s="42">
        <v>15</v>
      </c>
      <c r="Y29" s="30"/>
      <c r="Z29" s="42">
        <v>30</v>
      </c>
      <c r="AA29" s="30"/>
      <c r="AB29" s="4">
        <v>90</v>
      </c>
      <c r="AC29" s="30"/>
      <c r="AD29" s="42">
        <v>6</v>
      </c>
      <c r="AE29" s="30"/>
      <c r="AF29" s="42">
        <v>21</v>
      </c>
      <c r="AG29" s="30"/>
      <c r="AH29" s="47">
        <v>9</v>
      </c>
      <c r="AI29" s="30"/>
      <c r="AK29" s="30"/>
      <c r="AL29" s="35"/>
      <c r="AM29" s="30"/>
      <c r="AO29" s="30"/>
      <c r="AQ29" s="30"/>
      <c r="AR29" s="35"/>
      <c r="AS29" s="30"/>
      <c r="AT29" s="35"/>
      <c r="AU29" s="30"/>
      <c r="AW29" s="30"/>
      <c r="AY29" s="30"/>
      <c r="BA29" s="30"/>
      <c r="BC29" s="30"/>
      <c r="BE29" s="30"/>
      <c r="BG29" s="30"/>
      <c r="BH29" s="38">
        <f t="shared" si="1"/>
        <v>315</v>
      </c>
      <c r="BI29" s="38">
        <f t="shared" si="1"/>
        <v>0</v>
      </c>
      <c r="BK29">
        <f t="shared" si="2"/>
        <v>1.1828320378506252E-2</v>
      </c>
      <c r="BL29">
        <f t="shared" si="3"/>
        <v>0.30438211107356089</v>
      </c>
    </row>
    <row r="30" spans="1:64" ht="13.8" customHeight="1" x14ac:dyDescent="0.3">
      <c r="A30" s="5" t="s">
        <v>56</v>
      </c>
      <c r="B30" s="38" t="s">
        <v>49</v>
      </c>
      <c r="C30" s="55">
        <v>33453</v>
      </c>
      <c r="D30" s="28">
        <f t="shared" si="0"/>
        <v>30.258333333333333</v>
      </c>
      <c r="E30" s="38" t="s">
        <v>39</v>
      </c>
      <c r="G30" s="30"/>
      <c r="I30" s="30"/>
      <c r="K30" s="30"/>
      <c r="M30" s="30"/>
      <c r="O30" s="30"/>
      <c r="Q30" s="30"/>
      <c r="S30" s="30"/>
      <c r="U30" s="30"/>
      <c r="W30" s="30"/>
      <c r="Y30" s="30"/>
      <c r="AA30" s="30"/>
      <c r="AC30" s="30"/>
      <c r="AE30" s="30"/>
      <c r="AG30" s="30"/>
      <c r="AH30" s="35"/>
      <c r="AI30" s="30"/>
      <c r="AJ30" s="42">
        <v>5</v>
      </c>
      <c r="AK30" s="30"/>
      <c r="AL30" s="47">
        <v>54</v>
      </c>
      <c r="AM30" s="30"/>
      <c r="AO30" s="30"/>
      <c r="AQ30" s="30"/>
      <c r="AR30" s="47">
        <v>0</v>
      </c>
      <c r="AS30" s="30"/>
      <c r="AT30" s="35"/>
      <c r="AU30" s="30"/>
      <c r="AW30" s="30"/>
      <c r="AX30" s="4">
        <v>90</v>
      </c>
      <c r="AY30" s="33"/>
      <c r="AZ30" s="34">
        <v>85</v>
      </c>
      <c r="BA30" s="33"/>
      <c r="BC30" s="30"/>
      <c r="BE30" s="30"/>
      <c r="BG30" s="30"/>
      <c r="BH30" s="38">
        <f t="shared" si="1"/>
        <v>234</v>
      </c>
      <c r="BI30" s="38">
        <f t="shared" si="1"/>
        <v>0</v>
      </c>
      <c r="BK30">
        <f t="shared" si="2"/>
        <v>8.7867522811760738E-3</v>
      </c>
      <c r="BL30">
        <f t="shared" si="3"/>
        <v>0.2658724794412527</v>
      </c>
    </row>
    <row r="31" spans="1:64" ht="13.8" customHeight="1" x14ac:dyDescent="0.3">
      <c r="A31" s="5" t="s">
        <v>57</v>
      </c>
      <c r="B31" s="38" t="s">
        <v>49</v>
      </c>
      <c r="C31" s="55">
        <v>32913</v>
      </c>
      <c r="D31" s="28">
        <f t="shared" si="0"/>
        <v>31.741666666666667</v>
      </c>
      <c r="E31" s="38" t="s">
        <v>21</v>
      </c>
      <c r="F31" s="4">
        <v>90</v>
      </c>
      <c r="G31" s="31"/>
      <c r="I31" s="30"/>
      <c r="K31" s="30"/>
      <c r="M31" s="30"/>
      <c r="O31" s="30"/>
      <c r="Q31" s="30"/>
      <c r="S31" s="30"/>
      <c r="T31" s="32"/>
      <c r="U31" s="30"/>
      <c r="W31" s="30"/>
      <c r="Y31" s="30"/>
      <c r="AA31" s="30"/>
      <c r="AC31" s="30"/>
      <c r="AE31" s="30"/>
      <c r="AG31" s="30"/>
      <c r="AH31" s="35"/>
      <c r="AI31" s="30"/>
      <c r="AK31" s="30"/>
      <c r="AL31" s="35"/>
      <c r="AM31" s="30"/>
      <c r="AO31" s="30"/>
      <c r="AQ31" s="30"/>
      <c r="AR31" s="35"/>
      <c r="AS31" s="30"/>
      <c r="AT31" s="35"/>
      <c r="AU31" s="30"/>
      <c r="AW31" s="30"/>
      <c r="AY31" s="30"/>
      <c r="BA31" s="30"/>
      <c r="BC31" s="30"/>
      <c r="BE31" s="30"/>
      <c r="BG31" s="30"/>
      <c r="BH31" s="38">
        <f t="shared" si="1"/>
        <v>90</v>
      </c>
      <c r="BI31" s="38">
        <f t="shared" si="1"/>
        <v>0</v>
      </c>
      <c r="BK31">
        <f t="shared" si="2"/>
        <v>3.3795201081446434E-3</v>
      </c>
      <c r="BL31">
        <f t="shared" si="3"/>
        <v>0.10727160076602456</v>
      </c>
    </row>
    <row r="32" spans="1:64" ht="13.8" customHeight="1" x14ac:dyDescent="0.3">
      <c r="A32" s="5" t="s">
        <v>58</v>
      </c>
      <c r="B32" s="38" t="s">
        <v>23</v>
      </c>
      <c r="C32" s="55">
        <v>31216</v>
      </c>
      <c r="D32" s="28">
        <f t="shared" si="0"/>
        <v>36.383333333333333</v>
      </c>
      <c r="E32" s="38" t="s">
        <v>27</v>
      </c>
      <c r="G32" s="30"/>
      <c r="I32" s="30"/>
      <c r="K32" s="30"/>
      <c r="M32" s="30"/>
      <c r="O32" s="30"/>
      <c r="Q32" s="30"/>
      <c r="S32" s="30"/>
      <c r="T32" s="42">
        <v>6</v>
      </c>
      <c r="U32" s="30"/>
      <c r="W32" s="30"/>
      <c r="Y32" s="30"/>
      <c r="AA32" s="30"/>
      <c r="AC32" s="30"/>
      <c r="AE32" s="30"/>
      <c r="AG32" s="30"/>
      <c r="AH32" s="47">
        <v>9</v>
      </c>
      <c r="AI32" s="30"/>
      <c r="AK32" s="30"/>
      <c r="AL32" s="35"/>
      <c r="AM32" s="30"/>
      <c r="AO32" s="30"/>
      <c r="AQ32" s="30"/>
      <c r="AR32" s="35"/>
      <c r="AS32" s="30"/>
      <c r="AT32" s="35"/>
      <c r="AU32" s="30"/>
      <c r="AW32" s="30"/>
      <c r="AY32" s="30"/>
      <c r="BA32" s="30"/>
      <c r="BC32" s="30"/>
      <c r="BE32" s="30"/>
      <c r="BG32" s="30"/>
      <c r="BH32" s="38">
        <f t="shared" si="1"/>
        <v>15</v>
      </c>
      <c r="BI32" s="38">
        <f t="shared" si="1"/>
        <v>0</v>
      </c>
      <c r="BK32">
        <f t="shared" si="2"/>
        <v>5.6325335135744053E-4</v>
      </c>
      <c r="BL32">
        <f t="shared" si="3"/>
        <v>2.0493034433554876E-2</v>
      </c>
    </row>
    <row r="33" spans="1:1023" ht="13.8" customHeight="1" x14ac:dyDescent="0.3">
      <c r="A33" s="5" t="s">
        <v>59</v>
      </c>
      <c r="B33" s="38" t="s">
        <v>23</v>
      </c>
      <c r="C33" s="55">
        <v>37570</v>
      </c>
      <c r="D33" s="28">
        <f t="shared" si="0"/>
        <v>18.988888888888887</v>
      </c>
      <c r="E33" s="38" t="s">
        <v>32</v>
      </c>
      <c r="G33" s="30"/>
      <c r="I33" s="30"/>
      <c r="K33" s="30"/>
      <c r="M33" s="30"/>
      <c r="O33" s="30"/>
      <c r="Q33" s="30"/>
      <c r="R33" s="40">
        <v>3</v>
      </c>
      <c r="S33" s="30"/>
      <c r="U33" s="30"/>
      <c r="W33" s="30"/>
      <c r="Y33" s="30"/>
      <c r="AA33" s="30"/>
      <c r="AB33" s="42">
        <v>9</v>
      </c>
      <c r="AC33" s="33">
        <v>1</v>
      </c>
      <c r="AE33" s="30"/>
      <c r="AG33" s="30"/>
      <c r="AH33" s="35"/>
      <c r="AI33" s="30"/>
      <c r="AK33" s="30"/>
      <c r="AL33" s="35"/>
      <c r="AM33" s="30"/>
      <c r="AO33" s="30"/>
      <c r="AQ33" s="30"/>
      <c r="AR33" s="35"/>
      <c r="AS33" s="30"/>
      <c r="AT33" s="35"/>
      <c r="AU33" s="30"/>
      <c r="AW33" s="30"/>
      <c r="AY33" s="30"/>
      <c r="BA33" s="30"/>
      <c r="BC33" s="30"/>
      <c r="BE33" s="30"/>
      <c r="BG33" s="30"/>
      <c r="BH33" s="38">
        <f t="shared" si="1"/>
        <v>12</v>
      </c>
      <c r="BI33" s="38">
        <f t="shared" si="1"/>
        <v>1</v>
      </c>
      <c r="BK33">
        <f t="shared" si="2"/>
        <v>4.5060268108595248E-4</v>
      </c>
      <c r="BL33">
        <f t="shared" si="3"/>
        <v>8.5564442441765851E-3</v>
      </c>
    </row>
    <row r="34" spans="1:1023" ht="13.8" customHeight="1" x14ac:dyDescent="0.3">
      <c r="A34" s="5" t="s">
        <v>60</v>
      </c>
      <c r="B34" s="38" t="s">
        <v>23</v>
      </c>
      <c r="C34" s="56">
        <v>35821</v>
      </c>
      <c r="D34" s="28">
        <f t="shared" si="0"/>
        <v>23.777777777777779</v>
      </c>
      <c r="E34" s="38" t="s">
        <v>27</v>
      </c>
      <c r="G34" s="30"/>
      <c r="I34" s="30"/>
      <c r="K34" s="30"/>
      <c r="M34" s="30"/>
      <c r="O34" s="30"/>
      <c r="Q34" s="30"/>
      <c r="S34" s="30"/>
      <c r="U34" s="30"/>
      <c r="W34" s="30"/>
      <c r="Y34" s="30"/>
      <c r="AA34" s="30"/>
      <c r="AC34" s="30"/>
      <c r="AE34" s="30"/>
      <c r="AG34" s="30"/>
      <c r="AH34" s="35"/>
      <c r="AI34" s="30"/>
      <c r="AK34" s="30"/>
      <c r="AL34" s="35"/>
      <c r="AM34" s="30"/>
      <c r="AO34" s="30"/>
      <c r="AQ34" s="30"/>
      <c r="AR34" s="35"/>
      <c r="AS34" s="30"/>
      <c r="AT34" s="47">
        <v>0</v>
      </c>
      <c r="AU34" s="30"/>
      <c r="AW34" s="30"/>
      <c r="AY34" s="30"/>
      <c r="BA34" s="30"/>
      <c r="BB34" s="42">
        <v>2</v>
      </c>
      <c r="BC34" s="30"/>
      <c r="BD34" s="42">
        <v>2</v>
      </c>
      <c r="BE34" s="30"/>
      <c r="BF34" s="42">
        <v>8</v>
      </c>
      <c r="BG34" s="30"/>
      <c r="BH34" s="38">
        <f t="shared" si="1"/>
        <v>12</v>
      </c>
      <c r="BI34" s="38">
        <f t="shared" si="1"/>
        <v>0</v>
      </c>
      <c r="BK34">
        <f t="shared" si="2"/>
        <v>4.5060268108595248E-4</v>
      </c>
      <c r="BL34">
        <f t="shared" si="3"/>
        <v>1.0714330416932647E-2</v>
      </c>
    </row>
    <row r="35" spans="1:1023" s="64" customFormat="1" ht="10.199999999999999" x14ac:dyDescent="0.2">
      <c r="A35" s="57"/>
      <c r="B35" s="58"/>
      <c r="C35" s="59"/>
      <c r="D35" s="58"/>
      <c r="E35" s="60"/>
      <c r="F35" s="61"/>
      <c r="G35" s="62"/>
      <c r="H35" s="61"/>
      <c r="I35" s="62"/>
      <c r="J35" s="61"/>
      <c r="K35" s="62"/>
      <c r="L35" s="61"/>
      <c r="M35" s="62"/>
      <c r="N35" s="61"/>
      <c r="O35" s="62"/>
      <c r="P35" s="61"/>
      <c r="Q35" s="62"/>
      <c r="R35" s="61"/>
      <c r="S35" s="62"/>
      <c r="T35" s="61"/>
      <c r="U35" s="62"/>
      <c r="V35" s="61"/>
      <c r="W35" s="62"/>
      <c r="X35" s="61"/>
      <c r="Y35" s="62"/>
      <c r="Z35" s="61"/>
      <c r="AA35" s="62"/>
      <c r="AB35" s="61"/>
      <c r="AC35" s="62"/>
      <c r="AD35" s="61"/>
      <c r="AE35" s="62"/>
      <c r="AF35" s="61"/>
      <c r="AG35" s="62"/>
      <c r="AH35" s="63"/>
      <c r="AI35" s="62"/>
      <c r="AJ35" s="61"/>
      <c r="AK35" s="62"/>
      <c r="AL35" s="63"/>
      <c r="AM35" s="62"/>
      <c r="AN35" s="61"/>
      <c r="AO35" s="62"/>
      <c r="AP35" s="61"/>
      <c r="AQ35" s="62"/>
      <c r="AR35" s="63"/>
      <c r="AS35" s="62"/>
      <c r="AT35" s="63"/>
      <c r="AU35" s="62"/>
      <c r="AV35" s="61"/>
      <c r="AW35" s="62"/>
      <c r="AX35" s="61"/>
      <c r="AY35" s="62"/>
      <c r="AZ35" s="61"/>
      <c r="BA35" s="62"/>
      <c r="BB35" s="61"/>
      <c r="BC35" s="62"/>
      <c r="BD35" s="61"/>
      <c r="BE35" s="62"/>
      <c r="BF35" s="61"/>
      <c r="BG35" s="62"/>
      <c r="BH35" s="58"/>
      <c r="BI35" s="58"/>
      <c r="BJ35" s="61"/>
      <c r="BK35" s="61"/>
      <c r="BL35" s="61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  <c r="IW35" s="57"/>
      <c r="IX35" s="57"/>
      <c r="IY35" s="57"/>
      <c r="IZ35" s="57"/>
      <c r="JA35" s="57"/>
      <c r="JB35" s="57"/>
      <c r="JC35" s="57"/>
      <c r="JD35" s="57"/>
      <c r="JE35" s="57"/>
      <c r="JF35" s="57"/>
      <c r="JG35" s="57"/>
      <c r="JH35" s="57"/>
      <c r="JI35" s="57"/>
      <c r="JJ35" s="57"/>
      <c r="JK35" s="57"/>
      <c r="JL35" s="57"/>
      <c r="JM35" s="57"/>
      <c r="JN35" s="57"/>
      <c r="JO35" s="57"/>
      <c r="JP35" s="57"/>
      <c r="JQ35" s="57"/>
      <c r="JR35" s="57"/>
      <c r="JS35" s="57"/>
      <c r="JT35" s="57"/>
      <c r="JU35" s="57"/>
      <c r="JV35" s="57"/>
      <c r="JW35" s="57"/>
      <c r="JX35" s="57"/>
      <c r="JY35" s="57"/>
      <c r="JZ35" s="57"/>
      <c r="KA35" s="57"/>
      <c r="KB35" s="57"/>
      <c r="KC35" s="57"/>
      <c r="KD35" s="57"/>
      <c r="KE35" s="57"/>
      <c r="KF35" s="57"/>
      <c r="KG35" s="57"/>
      <c r="KH35" s="57"/>
      <c r="KI35" s="57"/>
      <c r="KJ35" s="57"/>
      <c r="KK35" s="57"/>
      <c r="KL35" s="57"/>
      <c r="KM35" s="57"/>
      <c r="KN35" s="57"/>
      <c r="KO35" s="57"/>
      <c r="KP35" s="57"/>
      <c r="KQ35" s="57"/>
      <c r="KR35" s="57"/>
      <c r="KS35" s="57"/>
      <c r="KT35" s="57"/>
      <c r="KU35" s="57"/>
      <c r="KV35" s="57"/>
      <c r="KW35" s="57"/>
      <c r="KX35" s="57"/>
      <c r="KY35" s="57"/>
      <c r="KZ35" s="57"/>
      <c r="LA35" s="57"/>
      <c r="LB35" s="57"/>
      <c r="LC35" s="57"/>
      <c r="LD35" s="57"/>
      <c r="LE35" s="57"/>
      <c r="LF35" s="57"/>
      <c r="LG35" s="57"/>
      <c r="LH35" s="57"/>
      <c r="LI35" s="57"/>
      <c r="LJ35" s="57"/>
      <c r="LK35" s="57"/>
      <c r="LL35" s="57"/>
      <c r="LM35" s="57"/>
      <c r="LN35" s="57"/>
      <c r="LO35" s="57"/>
      <c r="LP35" s="57"/>
      <c r="LQ35" s="57"/>
      <c r="LR35" s="57"/>
      <c r="LS35" s="57"/>
      <c r="LT35" s="57"/>
      <c r="LU35" s="57"/>
      <c r="LV35" s="57"/>
      <c r="LW35" s="57"/>
      <c r="LX35" s="57"/>
      <c r="LY35" s="57"/>
      <c r="LZ35" s="57"/>
      <c r="MA35" s="57"/>
      <c r="MB35" s="57"/>
      <c r="MC35" s="57"/>
      <c r="MD35" s="57"/>
      <c r="ME35" s="57"/>
      <c r="MF35" s="57"/>
      <c r="MG35" s="57"/>
      <c r="MH35" s="57"/>
      <c r="MI35" s="57"/>
      <c r="MJ35" s="57"/>
      <c r="MK35" s="57"/>
      <c r="ML35" s="57"/>
      <c r="MM35" s="57"/>
      <c r="MN35" s="57"/>
      <c r="MO35" s="57"/>
      <c r="MP35" s="57"/>
      <c r="MQ35" s="57"/>
      <c r="MR35" s="57"/>
      <c r="MS35" s="57"/>
      <c r="MT35" s="57"/>
      <c r="MU35" s="57"/>
      <c r="MV35" s="57"/>
      <c r="MW35" s="57"/>
      <c r="MX35" s="57"/>
      <c r="MY35" s="57"/>
      <c r="MZ35" s="57"/>
      <c r="NA35" s="57"/>
      <c r="NB35" s="57"/>
      <c r="NC35" s="57"/>
      <c r="ND35" s="57"/>
      <c r="NE35" s="57"/>
      <c r="NF35" s="57"/>
      <c r="NG35" s="57"/>
      <c r="NH35" s="57"/>
      <c r="NI35" s="57"/>
      <c r="NJ35" s="57"/>
      <c r="NK35" s="57"/>
      <c r="NL35" s="57"/>
      <c r="NM35" s="57"/>
      <c r="NN35" s="57"/>
      <c r="NO35" s="57"/>
      <c r="NP35" s="57"/>
      <c r="NQ35" s="57"/>
      <c r="NR35" s="57"/>
      <c r="NS35" s="57"/>
      <c r="NT35" s="57"/>
      <c r="NU35" s="57"/>
      <c r="NV35" s="57"/>
      <c r="NW35" s="57"/>
      <c r="NX35" s="57"/>
      <c r="NY35" s="57"/>
      <c r="NZ35" s="57"/>
      <c r="OA35" s="57"/>
      <c r="OB35" s="57"/>
      <c r="OC35" s="57"/>
      <c r="OD35" s="57"/>
      <c r="OE35" s="57"/>
      <c r="OF35" s="57"/>
      <c r="OG35" s="57"/>
      <c r="OH35" s="57"/>
      <c r="OI35" s="57"/>
      <c r="OJ35" s="57"/>
      <c r="OK35" s="57"/>
      <c r="OL35" s="57"/>
      <c r="OM35" s="57"/>
      <c r="ON35" s="57"/>
      <c r="OO35" s="57"/>
      <c r="OP35" s="57"/>
      <c r="OQ35" s="57"/>
      <c r="OR35" s="57"/>
      <c r="OS35" s="57"/>
      <c r="OT35" s="57"/>
      <c r="OU35" s="57"/>
      <c r="OV35" s="57"/>
      <c r="OW35" s="57"/>
      <c r="OX35" s="57"/>
      <c r="OY35" s="57"/>
      <c r="OZ35" s="57"/>
      <c r="PA35" s="57"/>
      <c r="PB35" s="57"/>
      <c r="PC35" s="57"/>
      <c r="PD35" s="57"/>
      <c r="PE35" s="57"/>
      <c r="PF35" s="57"/>
      <c r="PG35" s="57"/>
      <c r="PH35" s="57"/>
      <c r="PI35" s="57"/>
      <c r="PJ35" s="57"/>
      <c r="PK35" s="57"/>
      <c r="PL35" s="57"/>
      <c r="PM35" s="57"/>
      <c r="PN35" s="57"/>
      <c r="PO35" s="57"/>
      <c r="PP35" s="57"/>
      <c r="PQ35" s="57"/>
      <c r="PR35" s="57"/>
      <c r="PS35" s="57"/>
      <c r="PT35" s="57"/>
      <c r="PU35" s="57"/>
      <c r="PV35" s="57"/>
      <c r="PW35" s="57"/>
      <c r="PX35" s="57"/>
      <c r="PY35" s="57"/>
      <c r="PZ35" s="57"/>
      <c r="QA35" s="57"/>
      <c r="QB35" s="57"/>
      <c r="QC35" s="57"/>
      <c r="QD35" s="57"/>
      <c r="QE35" s="57"/>
      <c r="QF35" s="57"/>
      <c r="QG35" s="57"/>
      <c r="QH35" s="57"/>
      <c r="QI35" s="57"/>
      <c r="QJ35" s="57"/>
      <c r="QK35" s="57"/>
      <c r="QL35" s="57"/>
      <c r="QM35" s="57"/>
      <c r="QN35" s="57"/>
      <c r="QO35" s="57"/>
      <c r="QP35" s="57"/>
      <c r="QQ35" s="57"/>
      <c r="QR35" s="57"/>
      <c r="QS35" s="57"/>
      <c r="QT35" s="57"/>
      <c r="QU35" s="57"/>
      <c r="QV35" s="57"/>
      <c r="QW35" s="57"/>
      <c r="QX35" s="57"/>
      <c r="QY35" s="57"/>
      <c r="QZ35" s="57"/>
      <c r="RA35" s="57"/>
      <c r="RB35" s="57"/>
      <c r="RC35" s="57"/>
      <c r="RD35" s="57"/>
      <c r="RE35" s="57"/>
      <c r="RF35" s="57"/>
      <c r="RG35" s="57"/>
      <c r="RH35" s="57"/>
      <c r="RI35" s="57"/>
      <c r="RJ35" s="57"/>
      <c r="RK35" s="57"/>
      <c r="RL35" s="57"/>
      <c r="RM35" s="57"/>
      <c r="RN35" s="57"/>
      <c r="RO35" s="57"/>
      <c r="RP35" s="57"/>
      <c r="RQ35" s="57"/>
      <c r="RR35" s="57"/>
      <c r="RS35" s="57"/>
      <c r="RT35" s="57"/>
      <c r="RU35" s="57"/>
      <c r="RV35" s="57"/>
      <c r="RW35" s="57"/>
      <c r="RX35" s="57"/>
      <c r="RY35" s="57"/>
      <c r="RZ35" s="57"/>
      <c r="SA35" s="57"/>
      <c r="SB35" s="57"/>
      <c r="SC35" s="57"/>
      <c r="SD35" s="57"/>
      <c r="SE35" s="57"/>
      <c r="SF35" s="57"/>
      <c r="SG35" s="57"/>
      <c r="SH35" s="57"/>
      <c r="SI35" s="57"/>
      <c r="SJ35" s="57"/>
      <c r="SK35" s="57"/>
      <c r="SL35" s="57"/>
      <c r="SM35" s="57"/>
      <c r="SN35" s="57"/>
      <c r="SO35" s="57"/>
      <c r="SP35" s="57"/>
      <c r="SQ35" s="57"/>
      <c r="SR35" s="57"/>
      <c r="SS35" s="57"/>
      <c r="ST35" s="57"/>
      <c r="SU35" s="57"/>
      <c r="SV35" s="57"/>
      <c r="SW35" s="57"/>
      <c r="SX35" s="57"/>
      <c r="SY35" s="57"/>
      <c r="SZ35" s="57"/>
      <c r="TA35" s="57"/>
      <c r="TB35" s="57"/>
      <c r="TC35" s="57"/>
      <c r="TD35" s="57"/>
      <c r="TE35" s="57"/>
      <c r="TF35" s="57"/>
      <c r="TG35" s="57"/>
      <c r="TH35" s="57"/>
      <c r="TI35" s="57"/>
      <c r="TJ35" s="57"/>
      <c r="TK35" s="57"/>
      <c r="TL35" s="57"/>
      <c r="TM35" s="57"/>
      <c r="TN35" s="57"/>
      <c r="TO35" s="57"/>
      <c r="TP35" s="57"/>
      <c r="TQ35" s="57"/>
      <c r="TR35" s="57"/>
      <c r="TS35" s="57"/>
      <c r="TT35" s="57"/>
      <c r="TU35" s="57"/>
      <c r="TV35" s="57"/>
      <c r="TW35" s="57"/>
      <c r="TX35" s="57"/>
      <c r="TY35" s="57"/>
      <c r="TZ35" s="57"/>
      <c r="UA35" s="57"/>
      <c r="UB35" s="57"/>
      <c r="UC35" s="57"/>
      <c r="UD35" s="57"/>
      <c r="UE35" s="57"/>
      <c r="UF35" s="57"/>
      <c r="UG35" s="57"/>
      <c r="UH35" s="57"/>
      <c r="UI35" s="57"/>
      <c r="UJ35" s="57"/>
      <c r="UK35" s="57"/>
      <c r="UL35" s="57"/>
      <c r="UM35" s="57"/>
      <c r="UN35" s="57"/>
      <c r="UO35" s="57"/>
      <c r="UP35" s="57"/>
      <c r="UQ35" s="57"/>
      <c r="UR35" s="57"/>
      <c r="US35" s="57"/>
      <c r="UT35" s="57"/>
      <c r="UU35" s="57"/>
      <c r="UV35" s="57"/>
      <c r="UW35" s="57"/>
      <c r="UX35" s="57"/>
      <c r="UY35" s="57"/>
      <c r="UZ35" s="57"/>
      <c r="VA35" s="57"/>
      <c r="VB35" s="57"/>
      <c r="VC35" s="57"/>
      <c r="VD35" s="57"/>
      <c r="VE35" s="57"/>
      <c r="VF35" s="57"/>
      <c r="VG35" s="57"/>
      <c r="VH35" s="57"/>
      <c r="VI35" s="57"/>
      <c r="VJ35" s="57"/>
      <c r="VK35" s="57"/>
      <c r="VL35" s="57"/>
      <c r="VM35" s="57"/>
      <c r="VN35" s="57"/>
      <c r="VO35" s="57"/>
      <c r="VP35" s="57"/>
      <c r="VQ35" s="57"/>
      <c r="VR35" s="57"/>
      <c r="VS35" s="57"/>
      <c r="VT35" s="57"/>
      <c r="VU35" s="57"/>
      <c r="VV35" s="57"/>
      <c r="VW35" s="57"/>
      <c r="VX35" s="57"/>
      <c r="VY35" s="57"/>
      <c r="VZ35" s="57"/>
      <c r="WA35" s="57"/>
      <c r="WB35" s="57"/>
      <c r="WC35" s="57"/>
      <c r="WD35" s="57"/>
      <c r="WE35" s="57"/>
      <c r="WF35" s="57"/>
      <c r="WG35" s="57"/>
      <c r="WH35" s="57"/>
      <c r="WI35" s="57"/>
      <c r="WJ35" s="57"/>
      <c r="WK35" s="57"/>
      <c r="WL35" s="57"/>
      <c r="WM35" s="57"/>
      <c r="WN35" s="57"/>
      <c r="WO35" s="57"/>
      <c r="WP35" s="57"/>
      <c r="WQ35" s="57"/>
      <c r="WR35" s="57"/>
      <c r="WS35" s="57"/>
      <c r="WT35" s="57"/>
      <c r="WU35" s="57"/>
      <c r="WV35" s="57"/>
      <c r="WW35" s="57"/>
      <c r="WX35" s="57"/>
      <c r="WY35" s="57"/>
      <c r="WZ35" s="57"/>
      <c r="XA35" s="57"/>
      <c r="XB35" s="57"/>
      <c r="XC35" s="57"/>
      <c r="XD35" s="57"/>
      <c r="XE35" s="57"/>
      <c r="XF35" s="57"/>
      <c r="XG35" s="57"/>
      <c r="XH35" s="57"/>
      <c r="XI35" s="57"/>
      <c r="XJ35" s="57"/>
      <c r="XK35" s="57"/>
      <c r="XL35" s="57"/>
      <c r="XM35" s="57"/>
      <c r="XN35" s="57"/>
      <c r="XO35" s="57"/>
      <c r="XP35" s="57"/>
      <c r="XQ35" s="57"/>
      <c r="XR35" s="57"/>
      <c r="XS35" s="57"/>
      <c r="XT35" s="57"/>
      <c r="XU35" s="57"/>
      <c r="XV35" s="57"/>
      <c r="XW35" s="57"/>
      <c r="XX35" s="57"/>
      <c r="XY35" s="57"/>
      <c r="XZ35" s="57"/>
      <c r="YA35" s="57"/>
      <c r="YB35" s="57"/>
      <c r="YC35" s="57"/>
      <c r="YD35" s="57"/>
      <c r="YE35" s="57"/>
      <c r="YF35" s="57"/>
      <c r="YG35" s="57"/>
      <c r="YH35" s="57"/>
      <c r="YI35" s="57"/>
      <c r="YJ35" s="57"/>
      <c r="YK35" s="57"/>
      <c r="YL35" s="57"/>
      <c r="YM35" s="57"/>
      <c r="YN35" s="57"/>
      <c r="YO35" s="57"/>
      <c r="YP35" s="57"/>
      <c r="YQ35" s="57"/>
      <c r="YR35" s="57"/>
      <c r="YS35" s="57"/>
      <c r="YT35" s="57"/>
      <c r="YU35" s="57"/>
      <c r="YV35" s="57"/>
      <c r="YW35" s="57"/>
      <c r="YX35" s="57"/>
      <c r="YY35" s="57"/>
      <c r="YZ35" s="57"/>
      <c r="ZA35" s="57"/>
      <c r="ZB35" s="57"/>
      <c r="ZC35" s="57"/>
      <c r="ZD35" s="57"/>
      <c r="ZE35" s="57"/>
      <c r="ZF35" s="57"/>
      <c r="ZG35" s="57"/>
      <c r="ZH35" s="57"/>
      <c r="ZI35" s="57"/>
      <c r="ZJ35" s="57"/>
      <c r="ZK35" s="57"/>
      <c r="ZL35" s="57"/>
      <c r="ZM35" s="57"/>
      <c r="ZN35" s="57"/>
      <c r="ZO35" s="57"/>
      <c r="ZP35" s="57"/>
      <c r="ZQ35" s="57"/>
      <c r="ZR35" s="57"/>
      <c r="ZS35" s="57"/>
      <c r="ZT35" s="57"/>
      <c r="ZU35" s="57"/>
      <c r="ZV35" s="57"/>
      <c r="ZW35" s="57"/>
      <c r="ZX35" s="57"/>
      <c r="ZY35" s="57"/>
      <c r="ZZ35" s="57"/>
      <c r="AAA35" s="57"/>
      <c r="AAB35" s="57"/>
      <c r="AAC35" s="57"/>
      <c r="AAD35" s="57"/>
      <c r="AAE35" s="57"/>
      <c r="AAF35" s="57"/>
      <c r="AAG35" s="57"/>
      <c r="AAH35" s="57"/>
      <c r="AAI35" s="57"/>
      <c r="AAJ35" s="57"/>
      <c r="AAK35" s="57"/>
      <c r="AAL35" s="57"/>
      <c r="AAM35" s="57"/>
      <c r="AAN35" s="57"/>
      <c r="AAO35" s="57"/>
      <c r="AAP35" s="57"/>
      <c r="AAQ35" s="57"/>
      <c r="AAR35" s="57"/>
      <c r="AAS35" s="57"/>
      <c r="AAT35" s="57"/>
      <c r="AAU35" s="57"/>
      <c r="AAV35" s="57"/>
      <c r="AAW35" s="57"/>
      <c r="AAX35" s="57"/>
      <c r="AAY35" s="57"/>
      <c r="AAZ35" s="57"/>
      <c r="ABA35" s="57"/>
      <c r="ABB35" s="57"/>
      <c r="ABC35" s="57"/>
      <c r="ABD35" s="57"/>
      <c r="ABE35" s="57"/>
      <c r="ABF35" s="57"/>
      <c r="ABG35" s="57"/>
      <c r="ABH35" s="57"/>
      <c r="ABI35" s="57"/>
      <c r="ABJ35" s="57"/>
      <c r="ABK35" s="57"/>
      <c r="ABL35" s="57"/>
      <c r="ABM35" s="57"/>
      <c r="ABN35" s="57"/>
      <c r="ABO35" s="57"/>
      <c r="ABP35" s="57"/>
      <c r="ABQ35" s="57"/>
      <c r="ABR35" s="57"/>
      <c r="ABS35" s="57"/>
      <c r="ABT35" s="57"/>
      <c r="ABU35" s="57"/>
      <c r="ABV35" s="57"/>
      <c r="ABW35" s="57"/>
      <c r="ABX35" s="57"/>
      <c r="ABY35" s="57"/>
      <c r="ABZ35" s="57"/>
      <c r="ACA35" s="57"/>
      <c r="ACB35" s="57"/>
      <c r="ACC35" s="57"/>
      <c r="ACD35" s="57"/>
      <c r="ACE35" s="57"/>
      <c r="ACF35" s="57"/>
      <c r="ACG35" s="57"/>
      <c r="ACH35" s="57"/>
      <c r="ACI35" s="57"/>
      <c r="ACJ35" s="57"/>
      <c r="ACK35" s="57"/>
      <c r="ACL35" s="57"/>
      <c r="ACM35" s="57"/>
      <c r="ACN35" s="57"/>
      <c r="ACO35" s="57"/>
      <c r="ACP35" s="57"/>
      <c r="ACQ35" s="57"/>
      <c r="ACR35" s="57"/>
      <c r="ACS35" s="57"/>
      <c r="ACT35" s="57"/>
      <c r="ACU35" s="57"/>
      <c r="ACV35" s="57"/>
      <c r="ACW35" s="57"/>
      <c r="ACX35" s="57"/>
      <c r="ACY35" s="57"/>
      <c r="ACZ35" s="57"/>
      <c r="ADA35" s="57"/>
      <c r="ADB35" s="57"/>
      <c r="ADC35" s="57"/>
      <c r="ADD35" s="57"/>
      <c r="ADE35" s="57"/>
      <c r="ADF35" s="57"/>
      <c r="ADG35" s="57"/>
      <c r="ADH35" s="57"/>
      <c r="ADI35" s="57"/>
      <c r="ADJ35" s="57"/>
      <c r="ADK35" s="57"/>
      <c r="ADL35" s="57"/>
      <c r="ADM35" s="57"/>
      <c r="ADN35" s="57"/>
      <c r="ADO35" s="57"/>
      <c r="ADP35" s="57"/>
      <c r="ADQ35" s="57"/>
      <c r="ADR35" s="57"/>
      <c r="ADS35" s="57"/>
      <c r="ADT35" s="57"/>
      <c r="ADU35" s="57"/>
      <c r="ADV35" s="57"/>
      <c r="ADW35" s="57"/>
      <c r="ADX35" s="57"/>
      <c r="ADY35" s="57"/>
      <c r="ADZ35" s="57"/>
      <c r="AEA35" s="57"/>
      <c r="AEB35" s="57"/>
      <c r="AEC35" s="57"/>
      <c r="AED35" s="57"/>
      <c r="AEE35" s="57"/>
      <c r="AEF35" s="57"/>
      <c r="AEG35" s="57"/>
      <c r="AEH35" s="57"/>
      <c r="AEI35" s="57"/>
      <c r="AEJ35" s="57"/>
      <c r="AEK35" s="57"/>
      <c r="AEL35" s="57"/>
      <c r="AEM35" s="57"/>
      <c r="AEN35" s="57"/>
      <c r="AEO35" s="57"/>
      <c r="AEP35" s="57"/>
      <c r="AEQ35" s="57"/>
      <c r="AER35" s="57"/>
      <c r="AES35" s="57"/>
      <c r="AET35" s="57"/>
      <c r="AEU35" s="57"/>
      <c r="AEV35" s="57"/>
      <c r="AEW35" s="57"/>
      <c r="AEX35" s="57"/>
      <c r="AEY35" s="57"/>
      <c r="AEZ35" s="57"/>
      <c r="AFA35" s="57"/>
      <c r="AFB35" s="57"/>
      <c r="AFC35" s="57"/>
      <c r="AFD35" s="57"/>
      <c r="AFE35" s="57"/>
      <c r="AFF35" s="57"/>
      <c r="AFG35" s="57"/>
      <c r="AFH35" s="57"/>
      <c r="AFI35" s="57"/>
      <c r="AFJ35" s="57"/>
      <c r="AFK35" s="57"/>
      <c r="AFL35" s="57"/>
      <c r="AFM35" s="57"/>
      <c r="AFN35" s="57"/>
      <c r="AFO35" s="57"/>
      <c r="AFP35" s="57"/>
      <c r="AFQ35" s="57"/>
      <c r="AFR35" s="57"/>
      <c r="AFS35" s="57"/>
      <c r="AFT35" s="57"/>
      <c r="AFU35" s="57"/>
      <c r="AFV35" s="57"/>
      <c r="AFW35" s="57"/>
      <c r="AFX35" s="57"/>
      <c r="AFY35" s="57"/>
      <c r="AFZ35" s="57"/>
      <c r="AGA35" s="57"/>
      <c r="AGB35" s="57"/>
      <c r="AGC35" s="57"/>
      <c r="AGD35" s="57"/>
      <c r="AGE35" s="57"/>
      <c r="AGF35" s="57"/>
      <c r="AGG35" s="57"/>
      <c r="AGH35" s="57"/>
      <c r="AGI35" s="57"/>
      <c r="AGJ35" s="57"/>
      <c r="AGK35" s="57"/>
      <c r="AGL35" s="57"/>
      <c r="AGM35" s="57"/>
      <c r="AGN35" s="57"/>
      <c r="AGO35" s="57"/>
      <c r="AGP35" s="57"/>
      <c r="AGQ35" s="57"/>
      <c r="AGR35" s="57"/>
      <c r="AGS35" s="57"/>
      <c r="AGT35" s="57"/>
      <c r="AGU35" s="57"/>
      <c r="AGV35" s="57"/>
      <c r="AGW35" s="57"/>
      <c r="AGX35" s="57"/>
      <c r="AGY35" s="57"/>
      <c r="AGZ35" s="57"/>
      <c r="AHA35" s="57"/>
      <c r="AHB35" s="57"/>
      <c r="AHC35" s="57"/>
      <c r="AHD35" s="57"/>
      <c r="AHE35" s="57"/>
      <c r="AHF35" s="57"/>
      <c r="AHG35" s="57"/>
      <c r="AHH35" s="57"/>
      <c r="AHI35" s="57"/>
      <c r="AHJ35" s="57"/>
      <c r="AHK35" s="57"/>
      <c r="AHL35" s="57"/>
      <c r="AHM35" s="57"/>
      <c r="AHN35" s="57"/>
      <c r="AHO35" s="57"/>
      <c r="AHP35" s="57"/>
      <c r="AHQ35" s="57"/>
      <c r="AHR35" s="57"/>
      <c r="AHS35" s="57"/>
      <c r="AHT35" s="57"/>
      <c r="AHU35" s="57"/>
      <c r="AHV35" s="57"/>
      <c r="AHW35" s="57"/>
      <c r="AHX35" s="57"/>
      <c r="AHY35" s="57"/>
      <c r="AHZ35" s="57"/>
      <c r="AIA35" s="57"/>
      <c r="AIB35" s="57"/>
      <c r="AIC35" s="57"/>
      <c r="AID35" s="57"/>
      <c r="AIE35" s="57"/>
      <c r="AIF35" s="57"/>
      <c r="AIG35" s="57"/>
      <c r="AIH35" s="57"/>
      <c r="AII35" s="57"/>
      <c r="AIJ35" s="57"/>
      <c r="AIK35" s="57"/>
      <c r="AIL35" s="57"/>
      <c r="AIM35" s="57"/>
      <c r="AIN35" s="57"/>
      <c r="AIO35" s="57"/>
      <c r="AIP35" s="57"/>
      <c r="AIQ35" s="57"/>
      <c r="AIR35" s="57"/>
      <c r="AIS35" s="57"/>
      <c r="AIT35" s="57"/>
      <c r="AIU35" s="57"/>
      <c r="AIV35" s="57"/>
      <c r="AIW35" s="57"/>
      <c r="AIX35" s="57"/>
      <c r="AIY35" s="57"/>
      <c r="AIZ35" s="57"/>
      <c r="AJA35" s="57"/>
      <c r="AJB35" s="57"/>
      <c r="AJC35" s="57"/>
      <c r="AJD35" s="57"/>
      <c r="AJE35" s="57"/>
      <c r="AJF35" s="57"/>
      <c r="AJG35" s="57"/>
      <c r="AJH35" s="57"/>
      <c r="AJI35" s="57"/>
      <c r="AJJ35" s="57"/>
      <c r="AJK35" s="57"/>
      <c r="AJL35" s="57"/>
      <c r="AJM35" s="57"/>
      <c r="AJN35" s="57"/>
      <c r="AJO35" s="57"/>
      <c r="AJP35" s="57"/>
      <c r="AJQ35" s="57"/>
      <c r="AJR35" s="57"/>
      <c r="AJS35" s="57"/>
      <c r="AJT35" s="57"/>
      <c r="AJU35" s="57"/>
      <c r="AJV35" s="57"/>
      <c r="AJW35" s="57"/>
      <c r="AJX35" s="57"/>
      <c r="AJY35" s="57"/>
      <c r="AJZ35" s="57"/>
      <c r="AKA35" s="57"/>
      <c r="AKB35" s="57"/>
      <c r="AKC35" s="57"/>
      <c r="AKD35" s="57"/>
      <c r="AKE35" s="57"/>
      <c r="AKF35" s="57"/>
      <c r="AKG35" s="57"/>
      <c r="AKH35" s="57"/>
      <c r="AKI35" s="57"/>
      <c r="AKJ35" s="57"/>
      <c r="AKK35" s="57"/>
      <c r="AKL35" s="57"/>
      <c r="AKM35" s="57"/>
      <c r="AKN35" s="57"/>
      <c r="AKO35" s="57"/>
      <c r="AKP35" s="57"/>
      <c r="AKQ35" s="57"/>
      <c r="AKR35" s="57"/>
      <c r="AKS35" s="57"/>
      <c r="AKT35" s="57"/>
      <c r="AKU35" s="57"/>
      <c r="AKV35" s="57"/>
      <c r="AKW35" s="57"/>
      <c r="AKX35" s="57"/>
      <c r="AKY35" s="57"/>
      <c r="AKZ35" s="57"/>
      <c r="ALA35" s="57"/>
      <c r="ALB35" s="57"/>
      <c r="ALC35" s="57"/>
      <c r="ALD35" s="57"/>
      <c r="ALE35" s="57"/>
      <c r="ALF35" s="57"/>
      <c r="ALG35" s="57"/>
      <c r="ALH35" s="57"/>
      <c r="ALI35" s="57"/>
      <c r="ALJ35" s="57"/>
      <c r="ALK35" s="57"/>
      <c r="ALL35" s="57"/>
      <c r="ALM35" s="57"/>
      <c r="ALN35" s="57"/>
      <c r="ALO35" s="57"/>
      <c r="ALP35" s="57"/>
      <c r="ALQ35" s="57"/>
      <c r="ALR35" s="57"/>
      <c r="ALS35" s="57"/>
      <c r="ALT35" s="57"/>
      <c r="ALU35" s="57"/>
      <c r="ALV35" s="57"/>
      <c r="ALW35" s="57"/>
      <c r="ALX35" s="57"/>
      <c r="ALY35" s="57"/>
      <c r="ALZ35" s="57"/>
      <c r="AMA35" s="57"/>
      <c r="AMB35" s="57"/>
      <c r="AMC35" s="57"/>
      <c r="AMD35" s="57"/>
      <c r="AME35" s="57"/>
      <c r="AMF35" s="57"/>
      <c r="AMG35" s="57"/>
      <c r="AMH35" s="57"/>
      <c r="AMI35" s="57"/>
    </row>
    <row r="36" spans="1:1023" x14ac:dyDescent="0.3">
      <c r="A36" s="5" t="s">
        <v>61</v>
      </c>
      <c r="B36" s="38"/>
      <c r="C36" s="56"/>
      <c r="D36" s="30"/>
      <c r="E36" s="65"/>
      <c r="G36" s="30">
        <v>1</v>
      </c>
      <c r="I36" s="30"/>
      <c r="K36" s="30"/>
      <c r="M36" s="30"/>
      <c r="O36" s="30"/>
      <c r="Q36" s="30"/>
      <c r="S36" s="30"/>
      <c r="U36" s="30"/>
      <c r="W36" s="30"/>
      <c r="Y36" s="30"/>
      <c r="AA36" s="30"/>
      <c r="AC36" s="30"/>
      <c r="AE36" s="30"/>
      <c r="AG36" s="30"/>
      <c r="AH36" s="35"/>
      <c r="AI36" s="30"/>
      <c r="AK36" s="30"/>
      <c r="AL36" s="35"/>
      <c r="AM36" s="30"/>
      <c r="AO36" s="30"/>
      <c r="AQ36" s="30"/>
      <c r="AR36" s="35"/>
      <c r="AS36" s="30"/>
      <c r="AT36" s="35"/>
      <c r="AU36" s="30"/>
      <c r="AW36" s="30"/>
      <c r="AY36" s="30"/>
      <c r="BA36" s="30"/>
      <c r="BC36" s="30"/>
      <c r="BE36" s="30"/>
      <c r="BG36" s="30"/>
      <c r="BH36" s="38"/>
      <c r="BI36" s="38">
        <f t="shared" ref="BI36:BI37" si="4">+G36+I36+K36+M36+O36+Q36+S36+U36+W36+Y36+AA36+AK36+AC36+AE36+AG36+AQ36+AU36+AI36+AM36+AO36+AS36+AW36+AY36+BA36+BC36+BE36+BG36</f>
        <v>1</v>
      </c>
    </row>
    <row r="37" spans="1:1023" x14ac:dyDescent="0.3">
      <c r="A37" s="66" t="s">
        <v>62</v>
      </c>
      <c r="B37" s="67"/>
      <c r="C37" s="68"/>
      <c r="D37" s="69"/>
      <c r="E37" s="70"/>
      <c r="F37" s="71"/>
      <c r="G37" s="69"/>
      <c r="H37" s="71"/>
      <c r="I37" s="69"/>
      <c r="J37" s="71"/>
      <c r="K37" s="69"/>
      <c r="L37" s="71"/>
      <c r="M37" s="69"/>
      <c r="N37" s="71"/>
      <c r="O37" s="69"/>
      <c r="P37" s="71"/>
      <c r="Q37" s="69"/>
      <c r="R37" s="71"/>
      <c r="S37" s="69"/>
      <c r="T37" s="71"/>
      <c r="U37" s="69"/>
      <c r="V37" s="71"/>
      <c r="W37" s="69"/>
      <c r="X37" s="71"/>
      <c r="Y37" s="69"/>
      <c r="Z37" s="71"/>
      <c r="AA37" s="69">
        <v>1</v>
      </c>
      <c r="AB37" s="71"/>
      <c r="AC37" s="69"/>
      <c r="AD37" s="71"/>
      <c r="AE37" s="69"/>
      <c r="AF37" s="71"/>
      <c r="AG37" s="69"/>
      <c r="AH37" s="72"/>
      <c r="AI37" s="69"/>
      <c r="AJ37" s="71"/>
      <c r="AK37" s="69"/>
      <c r="AL37" s="72"/>
      <c r="AM37" s="69"/>
      <c r="AN37" s="71"/>
      <c r="AO37" s="69"/>
      <c r="AP37" s="71"/>
      <c r="AQ37" s="69"/>
      <c r="AR37" s="72"/>
      <c r="AS37" s="69"/>
      <c r="AT37" s="72"/>
      <c r="AU37" s="69"/>
      <c r="AV37" s="71"/>
      <c r="AW37" s="69"/>
      <c r="AX37" s="71"/>
      <c r="AY37" s="69"/>
      <c r="AZ37" s="71"/>
      <c r="BA37" s="69"/>
      <c r="BB37" s="71"/>
      <c r="BC37" s="69"/>
      <c r="BD37" s="71"/>
      <c r="BE37" s="69"/>
      <c r="BF37" s="71"/>
      <c r="BG37" s="69"/>
      <c r="BH37" s="67"/>
      <c r="BI37" s="67">
        <f t="shared" si="4"/>
        <v>1</v>
      </c>
    </row>
    <row r="38" spans="1:1023" x14ac:dyDescent="0.3">
      <c r="C38" s="73" t="s">
        <v>63</v>
      </c>
      <c r="D38" s="74">
        <f>AVERAGE(D6:D34)</f>
        <v>28.279789272030659</v>
      </c>
      <c r="F38" s="4">
        <f>990-SUM(F6:F34)</f>
        <v>0</v>
      </c>
      <c r="H38" s="4">
        <f>990-SUM(H6:H34)</f>
        <v>0</v>
      </c>
      <c r="J38" s="4">
        <f>990-SUM(J6:J34)</f>
        <v>47</v>
      </c>
      <c r="L38" s="4">
        <f>990-SUM(L6:L34)</f>
        <v>0</v>
      </c>
      <c r="N38" s="4">
        <f>990-SUM(N6:N34)</f>
        <v>0</v>
      </c>
      <c r="P38" s="4">
        <f>990-SUM(P6:P34)</f>
        <v>0</v>
      </c>
      <c r="R38" s="4">
        <f>990-SUM(R6:R34)</f>
        <v>0</v>
      </c>
      <c r="T38" s="4">
        <f>990-SUM(T6:T34)</f>
        <v>0</v>
      </c>
      <c r="V38" s="4">
        <f>990-SUM(V6:V34)</f>
        <v>0</v>
      </c>
      <c r="X38" s="4">
        <f>990-SUM(X6:X34)</f>
        <v>0</v>
      </c>
      <c r="Z38" s="4">
        <f>990-SUM(Z6:Z34)</f>
        <v>0</v>
      </c>
      <c r="AB38" s="4">
        <f>990-SUM(AB6:AB34)</f>
        <v>0</v>
      </c>
      <c r="AD38" s="4">
        <f>990-SUM(AD6:AD34)</f>
        <v>0</v>
      </c>
      <c r="AF38" s="4">
        <f>990-SUM(AF6:AF34)</f>
        <v>0</v>
      </c>
      <c r="AH38" s="4">
        <f>990-SUM(AH6:AH34)</f>
        <v>0</v>
      </c>
      <c r="AJ38" s="4">
        <f>990-SUM(AJ6:AJ34)</f>
        <v>0</v>
      </c>
      <c r="AL38" s="4">
        <f>990-SUM(AL6:AL34)</f>
        <v>4</v>
      </c>
      <c r="AN38" s="4">
        <f>990-SUM(AN6:AN34)</f>
        <v>0</v>
      </c>
      <c r="AP38" s="4">
        <f>990-SUM(AP6:AP34)</f>
        <v>0</v>
      </c>
      <c r="AR38" s="4">
        <f>990-SUM(AR6:AR34)</f>
        <v>0</v>
      </c>
      <c r="AT38" s="4">
        <f>990-SUM(AT6:AT34)</f>
        <v>48</v>
      </c>
      <c r="AV38" s="4">
        <f>990-SUM(AV6:AV34)</f>
        <v>0</v>
      </c>
      <c r="AX38" s="4">
        <f>990-SUM(AX6:AX34)</f>
        <v>0</v>
      </c>
      <c r="AZ38" s="4">
        <f>990-SUM(AZ6:AZ34)</f>
        <v>0</v>
      </c>
      <c r="BB38" s="4">
        <f>990-SUM(BB6:BB34)</f>
        <v>0</v>
      </c>
      <c r="BD38" s="4">
        <f>990-SUM(BD6:BD34)</f>
        <v>0</v>
      </c>
      <c r="BF38" s="4">
        <f>990-SUM(BF6:BF34)</f>
        <v>0</v>
      </c>
      <c r="BH38" s="4">
        <f>SUM(BH6:BH34)</f>
        <v>26631</v>
      </c>
      <c r="BI38" s="4" t="str">
        <f>IF(COUNT(BI6:BI37)=0, "", SUMIFS(BI6:BI37,BI6:BI37,"&gt;0")&amp;":"&amp;-SUMIFS(BI6:BI37,BI6:BI37,"&lt;0"))</f>
        <v>42:27</v>
      </c>
    </row>
    <row r="39" spans="1:1023" x14ac:dyDescent="0.3">
      <c r="C39" s="5" t="s">
        <v>64</v>
      </c>
      <c r="D39" s="75">
        <f>SUM(BL6:BL34)</f>
        <v>28.429220958031379</v>
      </c>
    </row>
    <row r="40" spans="1:1023" x14ac:dyDescent="0.3">
      <c r="C40" s="55"/>
      <c r="F40" s="76"/>
      <c r="G40" s="77" t="s">
        <v>65</v>
      </c>
      <c r="H40" s="78" t="s">
        <v>66</v>
      </c>
      <c r="I40" s="77"/>
      <c r="J40" s="77"/>
      <c r="K40" s="79"/>
    </row>
    <row r="41" spans="1:1023" x14ac:dyDescent="0.3">
      <c r="F41" s="80"/>
      <c r="G41" s="81" t="s">
        <v>65</v>
      </c>
      <c r="H41" s="82" t="s">
        <v>67</v>
      </c>
      <c r="K41" s="30"/>
    </row>
    <row r="42" spans="1:1023" x14ac:dyDescent="0.3">
      <c r="F42" s="83"/>
      <c r="G42" s="71" t="s">
        <v>65</v>
      </c>
      <c r="H42" s="84" t="s">
        <v>68</v>
      </c>
      <c r="I42" s="71"/>
      <c r="J42" s="71"/>
      <c r="K42" s="69"/>
    </row>
    <row r="51" ht="15" hidden="1" customHeight="1" x14ac:dyDescent="0.3"/>
    <row r="52" ht="15" hidden="1" customHeight="1" x14ac:dyDescent="0.3"/>
    <row r="53" ht="15" hidden="1" customHeight="1" x14ac:dyDescent="0.3"/>
    <row r="54" ht="15" hidden="1" customHeight="1" x14ac:dyDescent="0.3"/>
    <row r="55" ht="15" hidden="1" customHeight="1" x14ac:dyDescent="0.3"/>
    <row r="56" ht="15" hidden="1" customHeight="1" x14ac:dyDescent="0.3"/>
    <row r="57" ht="15" hidden="1" customHeight="1" x14ac:dyDescent="0.3"/>
    <row r="58" ht="15" hidden="1" customHeight="1" x14ac:dyDescent="0.3"/>
    <row r="59" ht="15" hidden="1" customHeight="1" x14ac:dyDescent="0.3"/>
    <row r="60" ht="15" hidden="1" customHeight="1" x14ac:dyDescent="0.3"/>
    <row r="61" ht="15" hidden="1" customHeight="1" x14ac:dyDescent="0.3"/>
    <row r="62" ht="15" hidden="1" customHeight="1" x14ac:dyDescent="0.3"/>
    <row r="63" ht="15" hidden="1" customHeight="1" x14ac:dyDescent="0.3"/>
    <row r="64" ht="15" hidden="1" customHeight="1" x14ac:dyDescent="0.3"/>
    <row r="65" ht="15" hidden="1" customHeight="1" x14ac:dyDescent="0.3"/>
    <row r="66" ht="15" hidden="1" customHeight="1" x14ac:dyDescent="0.3"/>
    <row r="67" ht="15" hidden="1" customHeight="1" x14ac:dyDescent="0.3"/>
    <row r="68" ht="15" hidden="1" customHeight="1" x14ac:dyDescent="0.3"/>
    <row r="69" ht="15" hidden="1" customHeight="1" x14ac:dyDescent="0.3"/>
    <row r="70" ht="15" hidden="1" customHeight="1" x14ac:dyDescent="0.3"/>
  </sheetData>
  <mergeCells count="81">
    <mergeCell ref="P2:Q2"/>
    <mergeCell ref="F2:G2"/>
    <mergeCell ref="H2:I2"/>
    <mergeCell ref="J2:K2"/>
    <mergeCell ref="L2:M2"/>
    <mergeCell ref="N2:O2"/>
    <mergeCell ref="AN2:AO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BB2:BC2"/>
    <mergeCell ref="BD2:BE2"/>
    <mergeCell ref="BF2:BG2"/>
    <mergeCell ref="F3:G3"/>
    <mergeCell ref="H3:I3"/>
    <mergeCell ref="J3:K3"/>
    <mergeCell ref="L3:M3"/>
    <mergeCell ref="N3:O3"/>
    <mergeCell ref="P3:Q3"/>
    <mergeCell ref="R3:S3"/>
    <mergeCell ref="AP2:AQ2"/>
    <mergeCell ref="AR2:AS2"/>
    <mergeCell ref="AT2:AU2"/>
    <mergeCell ref="AV2:AW2"/>
    <mergeCell ref="AX2:AY2"/>
    <mergeCell ref="AZ2:BA2"/>
    <mergeCell ref="AP3:AQ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BD3:BE3"/>
    <mergeCell ref="BF3:BG3"/>
    <mergeCell ref="F4:G4"/>
    <mergeCell ref="H4:I4"/>
    <mergeCell ref="J4:K4"/>
    <mergeCell ref="L4:M4"/>
    <mergeCell ref="N4:O4"/>
    <mergeCell ref="P4:Q4"/>
    <mergeCell ref="R4:S4"/>
    <mergeCell ref="T4:U4"/>
    <mergeCell ref="AR3:AS3"/>
    <mergeCell ref="AT3:AU3"/>
    <mergeCell ref="AV3:AW3"/>
    <mergeCell ref="AX3:AY3"/>
    <mergeCell ref="AZ3:BA3"/>
    <mergeCell ref="BB3:BC3"/>
    <mergeCell ref="AR4:AS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BF4:BG4"/>
    <mergeCell ref="AT4:AU4"/>
    <mergeCell ref="AV4:AW4"/>
    <mergeCell ref="AX4:AY4"/>
    <mergeCell ref="AZ4:BA4"/>
    <mergeCell ref="BB4:BC4"/>
    <mergeCell ref="BD4:BE4"/>
  </mergeCells>
  <conditionalFormatting sqref="H17:M17 N6:O12 N14:O22 R9:S11 R17:S19 P21:AA22 N13:S13 P12:S12 P14:S16 P6:AA7 AD17:AO17 AJ6:AO9 AB12:AI16 AD6:AI11 AB7:AC8 F17 F18:M22 AD19:AO19 AD18:AH18 AJ18:AO18 AP6:AW12 F6:M16 P8:S8 P20:S20 U8:AA10 U11:X11 U16:AA20 U15:Z15 AJ11:AO16 AJ10:AM10 AP14:AW28 AP13:AQ13 AT13:AW13 AP29:AU29 U12:AA14 F23:AA40 AB20:AO40 AP30:AW40 L41:AW42 K41">
    <cfRule type="cellIs" dxfId="41" priority="24" operator="equal">
      <formula>90</formula>
    </cfRule>
  </conditionalFormatting>
  <conditionalFormatting sqref="G17">
    <cfRule type="cellIs" dxfId="40" priority="25" operator="equal">
      <formula>90</formula>
    </cfRule>
  </conditionalFormatting>
  <conditionalFormatting sqref="P9:Q11 P17:Q19">
    <cfRule type="cellIs" dxfId="39" priority="26" operator="equal">
      <formula>90</formula>
    </cfRule>
  </conditionalFormatting>
  <conditionalFormatting sqref="AB6:AC7 AB17:AC19 AB9:AC11">
    <cfRule type="cellIs" dxfId="38" priority="27" operator="equal">
      <formula>90</formula>
    </cfRule>
  </conditionalFormatting>
  <conditionalFormatting sqref="AK15">
    <cfRule type="cellIs" dxfId="37" priority="28" operator="equal">
      <formula>90</formula>
    </cfRule>
  </conditionalFormatting>
  <conditionalFormatting sqref="F3:AV3 AX3:BF3">
    <cfRule type="expression" dxfId="36" priority="29">
      <formula>F1=G1</formula>
    </cfRule>
    <cfRule type="expression" dxfId="35" priority="30">
      <formula>F1&lt;G1</formula>
    </cfRule>
    <cfRule type="expression" dxfId="34" priority="31">
      <formula>F1&gt;G1</formula>
    </cfRule>
  </conditionalFormatting>
  <conditionalFormatting sqref="AI18">
    <cfRule type="cellIs" dxfId="33" priority="32" operator="equal">
      <formula>90</formula>
    </cfRule>
  </conditionalFormatting>
  <conditionalFormatting sqref="AX20:BC20 AX7:BG8 AX17:BE19 AX13:BG16 AX11:BE11 AZ9:BE10 AZ6:BE6 AX12:BA12 BD12:BG12 AX22:BG37 AX21:BE21 BF20:BG20 AX39:BG42 AY38 BA38 BC38 BE38 BG38">
    <cfRule type="cellIs" dxfId="32" priority="33" operator="equal">
      <formula>90</formula>
    </cfRule>
  </conditionalFormatting>
  <conditionalFormatting sqref="BF6:BF7 BF17:BF19 BF9:BF11">
    <cfRule type="cellIs" dxfId="31" priority="34" operator="equal">
      <formula>90</formula>
    </cfRule>
  </conditionalFormatting>
  <conditionalFormatting sqref="BG6:BG7 BG17:BG19 BG9:BG11">
    <cfRule type="cellIs" dxfId="30" priority="35" operator="equal">
      <formula>90</formula>
    </cfRule>
  </conditionalFormatting>
  <conditionalFormatting sqref="BD6:BD7 BD17:BD19 BD9:BD11">
    <cfRule type="cellIs" dxfId="29" priority="36" operator="equal">
      <formula>90</formula>
    </cfRule>
  </conditionalFormatting>
  <conditionalFormatting sqref="BE6:BE7 BE17:BE19 BE9:BE11">
    <cfRule type="cellIs" dxfId="28" priority="37" operator="equal">
      <formula>90</formula>
    </cfRule>
  </conditionalFormatting>
  <conditionalFormatting sqref="T8:T20">
    <cfRule type="cellIs" dxfId="27" priority="23" operator="equal">
      <formula>90</formula>
    </cfRule>
  </conditionalFormatting>
  <conditionalFormatting sqref="Z11:AA11">
    <cfRule type="cellIs" dxfId="26" priority="22" operator="equal">
      <formula>90</formula>
    </cfRule>
  </conditionalFormatting>
  <conditionalFormatting sqref="Y11">
    <cfRule type="cellIs" dxfId="25" priority="21" operator="equal">
      <formula>90</formula>
    </cfRule>
  </conditionalFormatting>
  <conditionalFormatting sqref="AA15">
    <cfRule type="cellIs" dxfId="24" priority="20" operator="equal">
      <formula>90</formula>
    </cfRule>
  </conditionalFormatting>
  <conditionalFormatting sqref="AW3">
    <cfRule type="expression" dxfId="23" priority="38">
      <formula>AW1=#REF!</formula>
    </cfRule>
    <cfRule type="expression" dxfId="22" priority="39">
      <formula>AW1&lt;#REF!</formula>
    </cfRule>
    <cfRule type="expression" dxfId="21" priority="40">
      <formula>AW1&gt;#REF!</formula>
    </cfRule>
  </conditionalFormatting>
  <conditionalFormatting sqref="BG3">
    <cfRule type="expression" dxfId="20" priority="41">
      <formula>BG1=#REF!</formula>
    </cfRule>
    <cfRule type="expression" dxfId="19" priority="42">
      <formula>BG1&lt;#REF!</formula>
    </cfRule>
    <cfRule type="expression" dxfId="18" priority="43">
      <formula>BG1&gt;#REF!</formula>
    </cfRule>
  </conditionalFormatting>
  <conditionalFormatting sqref="AN10:AO10">
    <cfRule type="cellIs" dxfId="17" priority="19" operator="equal">
      <formula>90</formula>
    </cfRule>
  </conditionalFormatting>
  <conditionalFormatting sqref="AR13:AS13">
    <cfRule type="cellIs" dxfId="16" priority="18" operator="equal">
      <formula>90</formula>
    </cfRule>
  </conditionalFormatting>
  <conditionalFormatting sqref="AV29:AW29">
    <cfRule type="cellIs" dxfId="15" priority="17" operator="equal">
      <formula>90</formula>
    </cfRule>
  </conditionalFormatting>
  <conditionalFormatting sqref="AX9:AY9">
    <cfRule type="cellIs" dxfId="14" priority="16" operator="equal">
      <formula>90</formula>
    </cfRule>
  </conditionalFormatting>
  <conditionalFormatting sqref="AX10:AY10">
    <cfRule type="cellIs" dxfId="13" priority="15" operator="equal">
      <formula>90</formula>
    </cfRule>
  </conditionalFormatting>
  <conditionalFormatting sqref="AX6:AY6">
    <cfRule type="cellIs" dxfId="12" priority="14" operator="equal">
      <formula>90</formula>
    </cfRule>
  </conditionalFormatting>
  <conditionalFormatting sqref="BB12:BC12">
    <cfRule type="cellIs" dxfId="11" priority="13" operator="equal">
      <formula>90</formula>
    </cfRule>
  </conditionalFormatting>
  <conditionalFormatting sqref="BF21:BG21">
    <cfRule type="cellIs" dxfId="10" priority="12" operator="equal">
      <formula>90</formula>
    </cfRule>
  </conditionalFormatting>
  <conditionalFormatting sqref="BD20:BE20">
    <cfRule type="cellIs" dxfId="9" priority="11" operator="equal">
      <formula>90</formula>
    </cfRule>
  </conditionalFormatting>
  <conditionalFormatting sqref="BI8:BI24 BI6 BI26:BI34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{9B57247E-864B-4071-9587-5FB44BD02CC3}</x14:id>
        </ext>
      </extLst>
    </cfRule>
  </conditionalFormatting>
  <conditionalFormatting sqref="AX38">
    <cfRule type="cellIs" dxfId="8" priority="9" operator="equal">
      <formula>90</formula>
    </cfRule>
  </conditionalFormatting>
  <conditionalFormatting sqref="AZ38">
    <cfRule type="cellIs" dxfId="7" priority="8" operator="equal">
      <formula>90</formula>
    </cfRule>
  </conditionalFormatting>
  <conditionalFormatting sqref="BB38">
    <cfRule type="cellIs" dxfId="6" priority="7" operator="equal">
      <formula>90</formula>
    </cfRule>
  </conditionalFormatting>
  <conditionalFormatting sqref="BD38">
    <cfRule type="cellIs" dxfId="5" priority="6" operator="equal">
      <formula>90</formula>
    </cfRule>
  </conditionalFormatting>
  <conditionalFormatting sqref="BF38">
    <cfRule type="cellIs" dxfId="4" priority="5" operator="equal">
      <formula>90</formula>
    </cfRule>
  </conditionalFormatting>
  <conditionalFormatting sqref="F40">
    <cfRule type="cellIs" dxfId="3" priority="4" operator="equal">
      <formula>90</formula>
    </cfRule>
  </conditionalFormatting>
  <conditionalFormatting sqref="F42 G40">
    <cfRule type="cellIs" dxfId="2" priority="3" operator="equal">
      <formula>90</formula>
    </cfRule>
  </conditionalFormatting>
  <conditionalFormatting sqref="H40 F41">
    <cfRule type="cellIs" dxfId="1" priority="1" operator="equal">
      <formula>90</formula>
    </cfRule>
  </conditionalFormatting>
  <conditionalFormatting sqref="G41">
    <cfRule type="cellIs" dxfId="0" priority="2" operator="equal">
      <formula>90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B57247E-864B-4071-9587-5FB44BD02CC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BI8:BI24 BI6 BI26:BI34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Liepāja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2022-01-18T21:18:31Z</dcterms:created>
  <dcterms:modified xsi:type="dcterms:W3CDTF">2022-01-18T21:22:29Z</dcterms:modified>
</cp:coreProperties>
</file>